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heckCompatibility="1"/>
  <bookViews>
    <workbookView xWindow="6735" yWindow="600" windowWidth="13995" windowHeight="6900" tabRatio="774"/>
  </bookViews>
  <sheets>
    <sheet name="ΙΣΟΛΟΓ." sheetId="15" r:id="rId1"/>
    <sheet name="ΕΚΜΕΤ" sheetId="16" r:id="rId2"/>
    <sheet name="ΙΣΟΖΥΓΙΟ" sheetId="24" r:id="rId3"/>
    <sheet name="ΜΕΡΙΣΜΟΣ" sheetId="18" r:id="rId4"/>
    <sheet name="ΑΠΟΛΟΓΙΣΜΟΣ ΔΑΠΑΝΩΝ" sheetId="25" r:id="rId5"/>
  </sheets>
  <definedNames>
    <definedName name="_xlnm._FilterDatabase" localSheetId="4" hidden="1">'ΑΠΟΛΟΓΙΣΜΟΣ ΔΑΠΑΝΩΝ'!$A$11:$K$1636</definedName>
    <definedName name="_xlnm._FilterDatabase" localSheetId="2" hidden="1">ΙΣΟΖΥΓΙΟ!$A$1:$J$1386</definedName>
    <definedName name="_xlnm.Print_Area" localSheetId="0">ΙΣΟΛΟΓ.!$A$1:$Z$90</definedName>
  </definedNames>
  <calcPr calcId="125725"/>
</workbook>
</file>

<file path=xl/calcChain.xml><?xml version="1.0" encoding="utf-8"?>
<calcChain xmlns="http://schemas.openxmlformats.org/spreadsheetml/2006/main">
  <c r="L21" i="16"/>
  <c r="W12" i="15"/>
  <c r="D7" i="18" l="1"/>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6"/>
  <c r="E72" l="1"/>
  <c r="E64"/>
  <c r="E27"/>
  <c r="E28"/>
  <c r="E9" l="1"/>
  <c r="E105"/>
  <c r="E70"/>
  <c r="E69"/>
  <c r="E104"/>
  <c r="E108"/>
  <c r="E74"/>
  <c r="E59"/>
  <c r="E54"/>
  <c r="E20"/>
  <c r="E51"/>
  <c r="E33"/>
  <c r="E32"/>
  <c r="E31"/>
  <c r="E30"/>
  <c r="E25"/>
  <c r="E26"/>
  <c r="E24"/>
  <c r="E23"/>
  <c r="E21"/>
  <c r="E17"/>
  <c r="E14"/>
  <c r="E10"/>
  <c r="F58" l="1"/>
  <c r="F57"/>
  <c r="G77"/>
  <c r="G76"/>
  <c r="C125"/>
  <c r="H122"/>
  <c r="H123"/>
  <c r="W24" i="15"/>
  <c r="W16" l="1"/>
  <c r="W15"/>
  <c r="M24"/>
  <c r="K24"/>
  <c r="I24"/>
  <c r="G29"/>
  <c r="E28"/>
  <c r="E27"/>
  <c r="E19"/>
  <c r="E24" s="1"/>
  <c r="C19"/>
  <c r="C24" s="1"/>
  <c r="G4" i="16" l="1"/>
  <c r="H14" i="18" l="1"/>
  <c r="H17"/>
  <c r="H18"/>
  <c r="H21"/>
  <c r="H24"/>
  <c r="H33"/>
  <c r="H36"/>
  <c r="H37"/>
  <c r="H40"/>
  <c r="H42"/>
  <c r="H43"/>
  <c r="H44"/>
  <c r="H45"/>
  <c r="H46"/>
  <c r="H47"/>
  <c r="H50"/>
  <c r="H51"/>
  <c r="H59"/>
  <c r="H63"/>
  <c r="H73"/>
  <c r="H74"/>
  <c r="H75"/>
  <c r="H77"/>
  <c r="H78"/>
  <c r="H79"/>
  <c r="H80"/>
  <c r="H81"/>
  <c r="H82"/>
  <c r="H83"/>
  <c r="H84"/>
  <c r="H85"/>
  <c r="H86"/>
  <c r="H87"/>
  <c r="H88"/>
  <c r="H89"/>
  <c r="H90"/>
  <c r="H91"/>
  <c r="H92"/>
  <c r="H93"/>
  <c r="H94"/>
  <c r="H95"/>
  <c r="H96"/>
  <c r="H97"/>
  <c r="H98"/>
  <c r="H99"/>
  <c r="H100"/>
  <c r="H101"/>
  <c r="H102"/>
  <c r="H103"/>
  <c r="H105"/>
  <c r="H107"/>
  <c r="H108"/>
  <c r="H111"/>
  <c r="H112"/>
  <c r="H114"/>
  <c r="H117"/>
  <c r="H119"/>
  <c r="H120"/>
  <c r="H118"/>
  <c r="H121"/>
  <c r="H113"/>
  <c r="H109"/>
  <c r="H110"/>
  <c r="H116"/>
  <c r="H115"/>
  <c r="H61"/>
  <c r="H60"/>
  <c r="H54"/>
  <c r="H49"/>
  <c r="H48"/>
  <c r="H41"/>
  <c r="H39"/>
  <c r="H38"/>
  <c r="H35"/>
  <c r="H34"/>
  <c r="H28"/>
  <c r="H26"/>
  <c r="H15"/>
  <c r="H12"/>
  <c r="H11"/>
  <c r="H8"/>
  <c r="H7"/>
  <c r="H66"/>
  <c r="H65"/>
  <c r="H104"/>
  <c r="H67"/>
  <c r="H106"/>
  <c r="H70"/>
  <c r="H69"/>
  <c r="H68"/>
  <c r="H62"/>
  <c r="H58"/>
  <c r="H57"/>
  <c r="H72"/>
  <c r="H56"/>
  <c r="H53"/>
  <c r="H52"/>
  <c r="H31"/>
  <c r="H32"/>
  <c r="H30"/>
  <c r="H29"/>
  <c r="H27"/>
  <c r="H25"/>
  <c r="H23"/>
  <c r="H22"/>
  <c r="H20"/>
  <c r="H19"/>
  <c r="H16"/>
  <c r="H13"/>
  <c r="H9"/>
  <c r="H55" l="1"/>
  <c r="F125"/>
  <c r="E64" i="15" s="1"/>
  <c r="H71" i="18"/>
  <c r="H6"/>
  <c r="W17" i="15"/>
  <c r="D34" i="16"/>
  <c r="H64" i="18" l="1"/>
  <c r="G28" i="15" l="1"/>
  <c r="G30" s="1"/>
  <c r="W56"/>
  <c r="E9" l="1"/>
  <c r="C9"/>
  <c r="D22" i="16" l="1"/>
  <c r="D13"/>
  <c r="Y45" i="15" l="1"/>
  <c r="W45"/>
  <c r="S43"/>
  <c r="G41"/>
  <c r="Y41"/>
  <c r="S38"/>
  <c r="Y31"/>
  <c r="S29"/>
  <c r="R29"/>
  <c r="Q29"/>
  <c r="P29"/>
  <c r="O29"/>
  <c r="W25"/>
  <c r="Y15"/>
  <c r="W13"/>
  <c r="S13"/>
  <c r="Q13"/>
  <c r="O13"/>
  <c r="Y9"/>
  <c r="W9"/>
  <c r="S9"/>
  <c r="Q9"/>
  <c r="O9"/>
  <c r="Q30" l="1"/>
  <c r="O30"/>
  <c r="S30"/>
  <c r="S39" s="1"/>
  <c r="Y25"/>
  <c r="C74"/>
  <c r="C75" l="1"/>
  <c r="C71" l="1"/>
  <c r="C70" l="1"/>
  <c r="C49" i="16"/>
  <c r="C73" i="15"/>
  <c r="C56" i="16"/>
  <c r="G57" i="15"/>
  <c r="E75" l="1"/>
  <c r="E71"/>
  <c r="D56" i="16"/>
  <c r="G75" i="15" l="1"/>
  <c r="W33"/>
  <c r="W34" s="1"/>
  <c r="E66" l="1"/>
  <c r="G55" l="1"/>
  <c r="M14" i="16"/>
  <c r="G61" i="15"/>
  <c r="M23" i="16"/>
  <c r="D17"/>
  <c r="D18" s="1"/>
  <c r="D23" s="1"/>
  <c r="G56" i="15"/>
  <c r="M18" i="16"/>
  <c r="M19" l="1"/>
  <c r="M24" s="1"/>
  <c r="G58" i="15"/>
  <c r="G18" l="1"/>
  <c r="G14"/>
  <c r="G13" l="1"/>
  <c r="G19"/>
  <c r="G15"/>
  <c r="G16"/>
  <c r="G12" l="1"/>
  <c r="G23"/>
  <c r="G17"/>
  <c r="G8" l="1"/>
  <c r="G9" s="1"/>
  <c r="G21"/>
  <c r="G22"/>
  <c r="G20"/>
  <c r="G24" s="1"/>
  <c r="G31" s="1"/>
  <c r="E77" l="1"/>
  <c r="E78" s="1"/>
  <c r="G78" s="1"/>
  <c r="D35" i="16" l="1"/>
  <c r="D38" s="1"/>
  <c r="C35" l="1"/>
  <c r="D37"/>
  <c r="D39" s="1"/>
  <c r="M38"/>
  <c r="M39" s="1"/>
  <c r="D57" l="1"/>
  <c r="G35" i="15"/>
  <c r="G37" s="1"/>
  <c r="G42" s="1"/>
  <c r="G45" l="1"/>
  <c r="G47" l="1"/>
  <c r="G125" i="18" l="1"/>
  <c r="E67" i="15" s="1"/>
  <c r="G67" s="1"/>
  <c r="H76" i="18"/>
  <c r="E125" l="1"/>
  <c r="E63" i="15" s="1"/>
  <c r="G64" s="1"/>
  <c r="H10" i="18"/>
  <c r="H125" s="1"/>
  <c r="D125"/>
  <c r="G59" i="15" l="1"/>
  <c r="G60" s="1"/>
  <c r="G62" s="1"/>
  <c r="G65" s="1"/>
  <c r="G68" s="1"/>
  <c r="G76" s="1"/>
  <c r="G79" s="1"/>
  <c r="W54" s="1"/>
  <c r="W57" s="1"/>
  <c r="W59" s="1"/>
  <c r="W19" s="1"/>
  <c r="W20" s="1"/>
  <c r="W21" s="1"/>
  <c r="W47" s="1"/>
  <c r="AB47" s="1"/>
</calcChain>
</file>

<file path=xl/sharedStrings.xml><?xml version="1.0" encoding="utf-8"?>
<sst xmlns="http://schemas.openxmlformats.org/spreadsheetml/2006/main" count="3814" uniqueCount="3178">
  <si>
    <t xml:space="preserve">    2. Έξοδα χρήσεως δουλευμένα</t>
  </si>
  <si>
    <t>Ποσά προηγούμε-</t>
  </si>
  <si>
    <t>84.00</t>
  </si>
  <si>
    <t>Έσοδα από αχρησιμ/τες προβλέψεις</t>
  </si>
  <si>
    <t>-Έσοδα από φόρους -εισφορές-</t>
  </si>
  <si>
    <t xml:space="preserve">  'πρόστιμα προσαυξήσεις</t>
  </si>
  <si>
    <t>Συνολο αρχικών αποθεμάτων και αγορών</t>
  </si>
  <si>
    <t>80.00</t>
  </si>
  <si>
    <t>Κέρδη εκμεταλλεύσεως</t>
  </si>
  <si>
    <t>83.</t>
  </si>
  <si>
    <t>Προβλέψεις  για έξοδα &amp; Επισφ.Απαιτ.</t>
  </si>
  <si>
    <t xml:space="preserve">    3.   Δάνεια Ταμιευτηρίων</t>
  </si>
  <si>
    <t xml:space="preserve">     3γ. Λοιπές εγκαταστάσεις κοινής χρήσεως</t>
  </si>
  <si>
    <t xml:space="preserve">     6.   Έπιπλα και λοιπός εξοπλισμός</t>
  </si>
  <si>
    <t xml:space="preserve">         πληρωτέες στην επόμενη χρήση</t>
  </si>
  <si>
    <t xml:space="preserve">ΚΑΤΑΣΤΑΣΗ ΛΟΓΑΡΙΑΣΜΟΥ ΑΠΟΤΕΛΕΣΜΑΤΩΝ ΧΡΗΣΕΩΣ </t>
  </si>
  <si>
    <t xml:space="preserve">   3.  Τακτικές επιχορηγήσεις από Κρατικό Προϋπολογισμό</t>
  </si>
  <si>
    <t>ΙΙ. ΠΛΕΟΝ: Έκτακτα αποτελέσματα</t>
  </si>
  <si>
    <t xml:space="preserve">                1. Έκτακτα και ανόργανα έσοδα </t>
  </si>
  <si>
    <t xml:space="preserve">                1. Έκτακτα και ανόργανα έξοδα </t>
  </si>
  <si>
    <t>81.03.  .</t>
  </si>
  <si>
    <t>Κέρδη από εκποίση παγίων</t>
  </si>
  <si>
    <t>ΕΝΕΡΓΗΤΙΚΟ</t>
  </si>
  <si>
    <t xml:space="preserve"> </t>
  </si>
  <si>
    <t>Αξία κτήσεως</t>
  </si>
  <si>
    <t>Αποσβέσεις</t>
  </si>
  <si>
    <t>Αναπόσβ.αξία</t>
  </si>
  <si>
    <t xml:space="preserve">     1.   Γήπεδα - Οικόπεδα</t>
  </si>
  <si>
    <t xml:space="preserve">    4.  Επιχορηγήσεις επενδύσεων </t>
  </si>
  <si>
    <t xml:space="preserve">     1α. Πλατείες-Πάρκα -Παιδότοποι κοινής χρήσεως</t>
  </si>
  <si>
    <t xml:space="preserve">     1β. Οδοί-Οδοστρώματα κοινής χρήσεως</t>
  </si>
  <si>
    <t xml:space="preserve">     1γ. Πεζοδρόμια κοινής χρήσεως</t>
  </si>
  <si>
    <t xml:space="preserve">     3.   Κτίρια και τεχνικά έργα</t>
  </si>
  <si>
    <t xml:space="preserve">     3β. Εγκαταστάσεις Ηλεκτροφωτισμού κοινής χρήσεως</t>
  </si>
  <si>
    <t xml:space="preserve">     4.   Μηχ/τα-Τεχν. Εγκ/σεις και λοιπός μηχ/κός εξοπλισμός</t>
  </si>
  <si>
    <t xml:space="preserve">     5.   Μεταφορικά μέσα</t>
  </si>
  <si>
    <t xml:space="preserve">     7.   Ακινητοποιήσεις υπό εκτέλεση και προκαταβολές</t>
  </si>
  <si>
    <t xml:space="preserve">     1.   Τίτλοι πάγιας επένδυσης</t>
  </si>
  <si>
    <t xml:space="preserve">     1. Προμηθευτές</t>
  </si>
  <si>
    <t xml:space="preserve">     5. Ασφαλιστικοί οργανισμοί</t>
  </si>
  <si>
    <t xml:space="preserve">     8. Πιστωτές διάφοροι</t>
  </si>
  <si>
    <t xml:space="preserve">      1.   Απαιτήσεις από πώληση αγαθών και υπηρεσιών</t>
  </si>
  <si>
    <t>Σύνολο υποχρεώσεων (ΓΙ+ΓΙΙ)</t>
  </si>
  <si>
    <t xml:space="preserve">      3. Καταθέσεις όψεως και προθεσμίας</t>
  </si>
  <si>
    <t>ΠΙΝΑΚΑΣ ΔΙΑΘΕΣΕΩΣ ΑΠΟΤΕΛΕΣΜΑΤΩΝ</t>
  </si>
  <si>
    <t xml:space="preserve"> Ι.Αποτελέσματα εκμεταλλεύσεως</t>
  </si>
  <si>
    <t xml:space="preserve">   Σύνολο</t>
  </si>
  <si>
    <t xml:space="preserve">                3. Έξοδα λειτουργίας δημοσίων σχέσεων</t>
  </si>
  <si>
    <t xml:space="preserve">                3. Έξοδα προηγούμενων χρήσεων</t>
  </si>
  <si>
    <t>Ο ΔΗΜΑΡΧΟΣ</t>
  </si>
  <si>
    <t xml:space="preserve">    2. Έσοδα χρήσεως εισπρακτέα</t>
  </si>
  <si>
    <t xml:space="preserve">   1.  Έσοδα από πώληση αγαθών και υπηρεσιών</t>
  </si>
  <si>
    <t xml:space="preserve">   2.  Έσοδα από φόρους-εισφορές-πρόστιμα-προσαυξήσεις</t>
  </si>
  <si>
    <t xml:space="preserve">                 Mείον:   </t>
  </si>
  <si>
    <t xml:space="preserve">      1. Ταμείο</t>
  </si>
  <si>
    <t>Ο ΑΝΤΙΔΗΜΑΡΧΟΣ ΟΙΚΟΝΟΜΙΚΩΝ</t>
  </si>
  <si>
    <t xml:space="preserve">         Σύνολο</t>
  </si>
  <si>
    <t xml:space="preserve">     7. Μακροπρόθεσμες υποχρεώσεις </t>
  </si>
  <si>
    <t>Ποσά κλειόμενης</t>
  </si>
  <si>
    <t>ΠΡΟΓΡΑΜΜΑΤΙΣΜΟΥ ΚΑΙ ΔΑΠΑΝΩΝ</t>
  </si>
  <si>
    <t xml:space="preserve">   O  ΔΙΕΥΘΥΝΤΗΣ   ΟΙΚΟΝΟΜΙΚΟΥ</t>
  </si>
  <si>
    <t>Π Α Θ Η Τ Ι Κ Ο</t>
  </si>
  <si>
    <t>ΚΑΤΑΣΤΑΣΗ ΛΟΓΑΡΙΑΣΜΟΥ ΓΕΝΙΚΗΣ  ΕΚΜΕΤΑΛΛΕΥΣΗΣ</t>
  </si>
  <si>
    <t>ΧΡΕΩΣΗ</t>
  </si>
  <si>
    <t>ΠΙΣΤΩΣΗ</t>
  </si>
  <si>
    <t>Αποθέματα ενάρξεως  χρήσεως</t>
  </si>
  <si>
    <t>Πωλήσεις</t>
  </si>
  <si>
    <t>- Αναλώσιμα υλικά</t>
  </si>
  <si>
    <t>70</t>
  </si>
  <si>
    <t>-Πωλήσεις εμπορευμάτων</t>
  </si>
  <si>
    <t>Αγορές  χρήσης</t>
  </si>
  <si>
    <t>-Πωλήσεις προϊόντων</t>
  </si>
  <si>
    <t>-'Έσοδα από τέλη και δικαιώματα</t>
  </si>
  <si>
    <t>25</t>
  </si>
  <si>
    <t>72</t>
  </si>
  <si>
    <t>26</t>
  </si>
  <si>
    <t>-Ανταλλακτικά  παγίων</t>
  </si>
  <si>
    <t>74.00</t>
  </si>
  <si>
    <t>Τακτικές Επιχορηγήσεις</t>
  </si>
  <si>
    <t>ΜΕΙΟΝ:Αποθέματα τέλους χρήσης</t>
  </si>
  <si>
    <t>Λοιπά οργανικά έσοδα</t>
  </si>
  <si>
    <t>74.01</t>
  </si>
  <si>
    <t>Λοιπές επιχοηγήσεις</t>
  </si>
  <si>
    <t>-Γραφική ύλη</t>
  </si>
  <si>
    <t>75</t>
  </si>
  <si>
    <t>-Έσοδα παρεπόμενων ασχολιών</t>
  </si>
  <si>
    <t>Αγορές και διαφορά(+-)αποθεμάτων</t>
  </si>
  <si>
    <t>Έσοδα κεφαλαίων</t>
  </si>
  <si>
    <t xml:space="preserve">Οργανικά εξοδα </t>
  </si>
  <si>
    <t>Σύνολο οργανικών εσόδων</t>
  </si>
  <si>
    <t>- Αμοιβές και έξοδα προσωπικού</t>
  </si>
  <si>
    <t>- Αμοιβές και έξοδα τρίτων</t>
  </si>
  <si>
    <t>- Παροχές  τρίτων</t>
  </si>
  <si>
    <t>- Φόροι - τέλη</t>
  </si>
  <si>
    <t>- Διάφορα  έξοδα</t>
  </si>
  <si>
    <t>- Τόκοι και συναφή έξοδα</t>
  </si>
  <si>
    <t>- Αποσβέσεις</t>
  </si>
  <si>
    <t>-Παροχές χορηγίες -Επιχορηγήσεις</t>
  </si>
  <si>
    <t>Συνολικό κόστος  εσόδων</t>
  </si>
  <si>
    <t>78.00</t>
  </si>
  <si>
    <t>Ιδιοπαραγωγή και βελτιώσεις  παγίων</t>
  </si>
  <si>
    <t>80.01</t>
  </si>
  <si>
    <t>Ζημιές εκμετάλλευσης</t>
  </si>
  <si>
    <t>ΓΕΝΙΚΟ ΣΥΝΟΛΟ ΕΝΕΡΓΗΤΙΚΟΥ (Β+Γ+Δ+Ε)</t>
  </si>
  <si>
    <t>-Προϊόντα έτοιμα και ημιτελή</t>
  </si>
  <si>
    <t>ΕΚΤΑΚΤΑ ΑΠΟΤΕΛΕΣΜΑΤΑ</t>
  </si>
  <si>
    <t>1.</t>
  </si>
  <si>
    <t>Έκτακτα και ανόργανα έσοδα</t>
  </si>
  <si>
    <t>81.01.  .</t>
  </si>
  <si>
    <t>Εκτακτα και ανόργανα έσοδα</t>
  </si>
  <si>
    <t>82.01.  .</t>
  </si>
  <si>
    <t>Εσοδα προηγούμενων χρήσεων</t>
  </si>
  <si>
    <t>82.07.  .</t>
  </si>
  <si>
    <t>Εσοδα από επιστροφές (αχρεωστήτως) καταβληθέντων</t>
  </si>
  <si>
    <t>ΜΕΙΟΝ</t>
  </si>
  <si>
    <t>2.</t>
  </si>
  <si>
    <t>Έκτακτα και ανόργανα έξοδα</t>
  </si>
  <si>
    <t>81.00.  .</t>
  </si>
  <si>
    <t>Εκτακτα και ανόργανα έξοδα</t>
  </si>
  <si>
    <t>82.00.  .</t>
  </si>
  <si>
    <t>Εξοδα προηγούμενων χρήσεων</t>
  </si>
  <si>
    <t>-Προβλέψεις Εκμεταλλέυσεως</t>
  </si>
  <si>
    <t>Ποσά Απογραφής Έναρξης</t>
  </si>
  <si>
    <t xml:space="preserve">Ποσά Απογραφής </t>
  </si>
  <si>
    <t xml:space="preserve"> Έναρξης</t>
  </si>
  <si>
    <t xml:space="preserve">Ποσά προηγούμενης χρήσεως </t>
  </si>
  <si>
    <t xml:space="preserve">νης χρήσεως </t>
  </si>
  <si>
    <t xml:space="preserve">Ποσά προηγ/μενης χρήσεως </t>
  </si>
  <si>
    <t>-Υλικά κατασκ.&amp; επισκ.Τεχνικών Έργων</t>
  </si>
  <si>
    <t xml:space="preserve">   Μικτά αποτελέσματα (ζημίες) εκμεταλλεύσεως</t>
  </si>
  <si>
    <t>ΔΗΜΟΣ ΜΥΛΟΠΟΤΑΜΟΥ</t>
  </si>
  <si>
    <t xml:space="preserve">     4. Λοιπά έξοδα εγκατάστασης</t>
  </si>
  <si>
    <t>81.02</t>
  </si>
  <si>
    <t>Έκτακτες Ζημίες</t>
  </si>
  <si>
    <t>60.01.11</t>
  </si>
  <si>
    <t>Τακτικές αποδοχές (περιλαμβάνονται βασικός μισθός, δώρα εορτών, γενικά και ειδικά τακτικά επιδόματα)</t>
  </si>
  <si>
    <t>60.01.12</t>
  </si>
  <si>
    <t>Αποζημίωση υπερωριακής εργασίας και για εξαιρέσιμες ημέρες και νυχτερινές ώρες και λοιπές πρόσθετες αμοιβές</t>
  </si>
  <si>
    <t>60.02.21</t>
  </si>
  <si>
    <t>60.03.31</t>
  </si>
  <si>
    <t>60.04.41</t>
  </si>
  <si>
    <t>60.05.51</t>
  </si>
  <si>
    <t>Εργοδοτικές εισφορές προσωπικού με σύμβαση δημοσίου δικαίου</t>
  </si>
  <si>
    <t>60.05.52</t>
  </si>
  <si>
    <t>Εργοδοτικές εισφορές υπαλλήλων με σύμβαση αορίστου χρόνου</t>
  </si>
  <si>
    <t>60.05.53</t>
  </si>
  <si>
    <t>Εργοδοτικές εισφορές υπαλλήλων ειδικών θέσεων</t>
  </si>
  <si>
    <t>60.05.54</t>
  </si>
  <si>
    <t>Εργοδοτικές εισφορές έκτακτου προσωπικού</t>
  </si>
  <si>
    <t>60.05.56</t>
  </si>
  <si>
    <t>Ετήσια εισφορά στο ΤΑΔΚΥ (άρθρα 3Ν.1726/44, 30Ν.2262/52 100Ν.Δ 4260/61 και 33ΝΔ 5441/66)</t>
  </si>
  <si>
    <t>60.06.61</t>
  </si>
  <si>
    <t>Παροχές ένδυσης (ένδυση εργατοτεχνικού και ένστολου προσωπικού)</t>
  </si>
  <si>
    <t>60.06.63</t>
  </si>
  <si>
    <t>Λοιπές παροχές σε είδος (ένδυση εργατοτεχνικού προσωπικού κ.λ.π.)</t>
  </si>
  <si>
    <t>61.00.11</t>
  </si>
  <si>
    <t>Αμοιβές Νομικών και Συμβολαιογράφων</t>
  </si>
  <si>
    <t>61.00.17</t>
  </si>
  <si>
    <t>Αμοιβές λοιπών ελεύθερων επαγγελματιών εκτελούντων ειδικές υπηρεσίες</t>
  </si>
  <si>
    <t>61.01.21</t>
  </si>
  <si>
    <t>Έξοδα παραστάσεως Δημάρχου ή Προέδρου Κοινότητας, Αντιδημάρχου και Προέδρου Δημοτικού Συμβουλίου (Άρθρο 173 Δ.Κ.Κ )</t>
  </si>
  <si>
    <t>61.01.23</t>
  </si>
  <si>
    <t>Έξοδα κινήσεως Προέδρων  Δημοτικών Συμβουλίων (Άρθρο 4 Ν.2539/97)</t>
  </si>
  <si>
    <t>61.02.26</t>
  </si>
  <si>
    <t>Εργοδοτικές εισφορές επί των εξόδων παραστασης και των λοιπών παροχών σε  Αιρετούς</t>
  </si>
  <si>
    <t>62.00.00</t>
  </si>
  <si>
    <t>Ηλεκτρικό ρεύμα φωτισμού χώρων κοινής χρήσεως και παραγωγικής διαδικασίας</t>
  </si>
  <si>
    <t>62.03.21</t>
  </si>
  <si>
    <t>Ταχυδρομικά τέλη</t>
  </si>
  <si>
    <t>62.03.22</t>
  </si>
  <si>
    <t>Τηλεφωνικά -Τηλεγραφικά -Τηλετυπικά Εσωτερικού</t>
  </si>
  <si>
    <t>62.03.23</t>
  </si>
  <si>
    <t>Κινητή τηλεφωνία</t>
  </si>
  <si>
    <t>62.03.24</t>
  </si>
  <si>
    <t>Λοιπές επικοινωνίες</t>
  </si>
  <si>
    <t>62.04.32</t>
  </si>
  <si>
    <t>Μισθώματα κτιρίων-Τεχνικών έργων ακινήτων</t>
  </si>
  <si>
    <t>62.05.53</t>
  </si>
  <si>
    <t>Ασφάλιστρα μεταφορικών μέσων</t>
  </si>
  <si>
    <t>62.07.61</t>
  </si>
  <si>
    <t>Συντήρηση και επισκευή κτιρίων ,ακινήτων του Δήμου</t>
  </si>
  <si>
    <t>62.07.62</t>
  </si>
  <si>
    <t>Συντήρηση και επισκευή λοιπών μονίμων εγκαταστάσεων (πλην κτιρίων, έργων )</t>
  </si>
  <si>
    <t>62.07.63</t>
  </si>
  <si>
    <t>Συντήρηση και επισκευή μεταφορικών μέσων</t>
  </si>
  <si>
    <t>62.07.64</t>
  </si>
  <si>
    <t>Συντήρηση και επισκευή λοιπών μηχανημάτων</t>
  </si>
  <si>
    <t>62.07.66</t>
  </si>
  <si>
    <t>Συντήρηση εφαρμογών λογισμικού</t>
  </si>
  <si>
    <t>62.17.33</t>
  </si>
  <si>
    <t>Οδοί -Οδοστρώματα κοινής χρήσεως</t>
  </si>
  <si>
    <t>62.17.35</t>
  </si>
  <si>
    <t>Εγκαταστάσεις ηλεκτροφωτισμού κοινής χρήσεως</t>
  </si>
  <si>
    <t>62.17.36</t>
  </si>
  <si>
    <t>Λοιπές μονιμες εγκαταστάσεις κοινής χρήσεως</t>
  </si>
  <si>
    <t>63.03.21</t>
  </si>
  <si>
    <t>Τέλη κυκλοφορίας επιβατηγών αυτοκινήτων</t>
  </si>
  <si>
    <t>63.03.22</t>
  </si>
  <si>
    <t>Τέλη κυκλοφορίας φορτηγών αυτοκινήτων</t>
  </si>
  <si>
    <t>63.03.23</t>
  </si>
  <si>
    <t>Λοιπά τέλη κυκλοφορίας</t>
  </si>
  <si>
    <t>63.98.31</t>
  </si>
  <si>
    <t>Λοιποί φόροι και τέλη</t>
  </si>
  <si>
    <t>64.01.21</t>
  </si>
  <si>
    <t>Οδοιπορικά έξοδα και αποζημίωση μετακινήσεως Αιρετών</t>
  </si>
  <si>
    <t>64.01.22</t>
  </si>
  <si>
    <t>Οδοιπορικά έξοδα και αποζημίωση μετακινούμενων υπαλλήλων</t>
  </si>
  <si>
    <t>64.02.00</t>
  </si>
  <si>
    <t>Διαφημίσεις- Δημοσιεύσεις</t>
  </si>
  <si>
    <t>64.02.43</t>
  </si>
  <si>
    <t>Δαπάνες δεξιώσεων και εθνικών ή τοπικών εορτών</t>
  </si>
  <si>
    <t>64.05.51</t>
  </si>
  <si>
    <t>Συνδρομές σε περιοδικά και εφημερίδες και ηλεκτρονικά μέσα</t>
  </si>
  <si>
    <t>64.09.62</t>
  </si>
  <si>
    <t>Δημοσίευση προκηρύξεων</t>
  </si>
  <si>
    <t>64.09.63</t>
  </si>
  <si>
    <t>Έξοδα λοιπών δημοσιεύσεων</t>
  </si>
  <si>
    <t>64.51.31</t>
  </si>
  <si>
    <t>Επιχορηγήσεις σε ΝΠΔΔ</t>
  </si>
  <si>
    <t>64.98.94</t>
  </si>
  <si>
    <t>Έξοδα συμβολαιογράφων και Δικαστικών επιμελητών</t>
  </si>
  <si>
    <t>64.98.95</t>
  </si>
  <si>
    <t>Λοιπές Δαπάνες γενικής φύσεως</t>
  </si>
  <si>
    <t>65.01.21</t>
  </si>
  <si>
    <t>Τόκοι δανείων εσωτερικού</t>
  </si>
  <si>
    <t>65.12.15</t>
  </si>
  <si>
    <t>Αμοιβές και προμήθειες Τραπεζών για λειτουργικές δαπάνες</t>
  </si>
  <si>
    <t>66.01.00</t>
  </si>
  <si>
    <t>Aποσβ.κτίρια εγκατασ.Κτιρίων</t>
  </si>
  <si>
    <t>66.02.00</t>
  </si>
  <si>
    <t>Aποσβ.μηχανήματα</t>
  </si>
  <si>
    <t>66.04.00</t>
  </si>
  <si>
    <t>Aποσβ.Επιπλων</t>
  </si>
  <si>
    <t>66.17.11</t>
  </si>
  <si>
    <t>αποσβ.Πλατ.-Πάρκων-Παιδοτ.κοιν.χρ</t>
  </si>
  <si>
    <t>66.17.31</t>
  </si>
  <si>
    <t>αποσβ.Oδων-Oδοστρωμ.κοινης χρησ.</t>
  </si>
  <si>
    <t>66.17.51</t>
  </si>
  <si>
    <t>αποσβ.Πεζοδρ.κοινής χρησεως</t>
  </si>
  <si>
    <t>66.17.71</t>
  </si>
  <si>
    <t>αποσβ.Hλεκτρ.εγκατασ.κοιν.χρησ</t>
  </si>
  <si>
    <t>66.17.90</t>
  </si>
  <si>
    <t>αποσβ.Λοιπ.μονιμων εγκατ.κοιν.χρ</t>
  </si>
  <si>
    <t>67.15.99</t>
  </si>
  <si>
    <t>Λοιπές επιχορηγήσεις σε ΝΠΔΔ και οργανισμούς του Δήμου</t>
  </si>
  <si>
    <t>67.51.11</t>
  </si>
  <si>
    <t>Απόδοση σε σχολικές επιτροπές</t>
  </si>
  <si>
    <t>ΚΟΣΤΟΣ ΠΩΛΗΘΕΝΤΩΝ</t>
  </si>
  <si>
    <t>ΔΑΠΑΝΕΣ ΔΙΟΙΚΗΣΗΣ</t>
  </si>
  <si>
    <t>ΔΑΠΑΝΕΣ ΔΗΜΟΣΙΩΝ ΣΧΕΣΕΩΝ</t>
  </si>
  <si>
    <t>ΤΟΚΟΙ ΚΑΙ ΣΥΝΑΦΗ ΕΞΟΔΑ</t>
  </si>
  <si>
    <t>ΣΥΝΟΛΟ ΔΑΠΑΝΩΝ</t>
  </si>
  <si>
    <t>ΔΗΜΟΣ  ΜΥΛΟΠΟΤΑΜΟΥ</t>
  </si>
  <si>
    <t xml:space="preserve">    3. Ειδικά αποθεματικά</t>
  </si>
  <si>
    <t>Σύνολο κυκλοφορούντος ενεργητικού (ΔΙΙ+ΔIV)</t>
  </si>
  <si>
    <t>Σύνολο ιδίων κεφαλαίων (ΑΙ+ΑΙΙ+ΑΙΙΙ+ΑIV)</t>
  </si>
  <si>
    <t>Σύνολο πάγιου ενεργητικού (ΓΙΙ+ΓΙΙΙ)</t>
  </si>
  <si>
    <t xml:space="preserve">                2 . Έκτακτες ζημιές</t>
  </si>
  <si>
    <t>ΔΗΜΗΤΡΙΟΣ ΚΟΚΚΙΝΟΣ</t>
  </si>
  <si>
    <t xml:space="preserve">   Μερικά αποτελέσματα (ζημίες) εκμεταλλεύσεως</t>
  </si>
  <si>
    <t xml:space="preserve">   Ολικά αποτελέσματα (ζημίες) εκμεταλλεύσεως</t>
  </si>
  <si>
    <t xml:space="preserve">     2. Ορυχεία - Μεταλεία - Λατομεία -Αγροί - φυτείες - Δάση    </t>
  </si>
  <si>
    <t xml:space="preserve">      προηγούμενων χρήσεων</t>
  </si>
  <si>
    <t>64.05.52</t>
  </si>
  <si>
    <t>Συνδρομές στο INTERNET</t>
  </si>
  <si>
    <t>64.20.81</t>
  </si>
  <si>
    <t>Δαπάνες λειτουργίας συσσιτίων</t>
  </si>
  <si>
    <t>64.51.33</t>
  </si>
  <si>
    <t>Καταβολή χρηματικών βοηθημάτων σε άπορους δημότες</t>
  </si>
  <si>
    <t>25.10.04</t>
  </si>
  <si>
    <t>Καύσιμα-λιπαντικά για κίνηση μεταφορικών μέσων κλπ</t>
  </si>
  <si>
    <t>25.10.06</t>
  </si>
  <si>
    <t>Καύσιμα για θέρμανση και φωτισμό</t>
  </si>
  <si>
    <t>25.10.25</t>
  </si>
  <si>
    <t>Είδη καθαριότητας και ευπρεπισμού</t>
  </si>
  <si>
    <t>25.10.28</t>
  </si>
  <si>
    <t>Φυτοπαθολογικό υλικό</t>
  </si>
  <si>
    <t>25.10.35</t>
  </si>
  <si>
    <t>Υλικά συντηρήσεως και επισκευής κτιρίων</t>
  </si>
  <si>
    <t>25.10.36</t>
  </si>
  <si>
    <t>Υλικά συντηρήσεως και επισκευής λοιπών εγκαταστάσεων (πλην κτιρίων)</t>
  </si>
  <si>
    <t>25.10.40</t>
  </si>
  <si>
    <t>Γραφική ύλη και λοιπά υλικά γραφείου</t>
  </si>
  <si>
    <t>25.10.45</t>
  </si>
  <si>
    <t>Έντυπα ,υλικά μηχανογράφησης και πολλαπλές εκτυπώσεις</t>
  </si>
  <si>
    <t>25.10.60</t>
  </si>
  <si>
    <t>Λοιπά Υλικά</t>
  </si>
  <si>
    <t>25.10.99</t>
  </si>
  <si>
    <t>Λοιπές προμήθειες αναλωσίμων</t>
  </si>
  <si>
    <t>26.10.01</t>
  </si>
  <si>
    <t>Ανταλλακτικά μηχανημάτων</t>
  </si>
  <si>
    <t>26.10.02</t>
  </si>
  <si>
    <t>Ανταλλακτικά μεταφορικών μέσων</t>
  </si>
  <si>
    <t>26.10.03</t>
  </si>
  <si>
    <t>Ανταλλακτικά επίπλων και σκευών  και λοιπού εξοπλισμού</t>
  </si>
  <si>
    <t>Ποσά προηγούμενης</t>
  </si>
  <si>
    <t xml:space="preserve">          Μείον Προβλέψεις αποτίμησης</t>
  </si>
  <si>
    <t>60.05.55</t>
  </si>
  <si>
    <t>Λοιπές εργοδοτικές εισφορές</t>
  </si>
  <si>
    <t>Δαπάνες επιμόρφωσης προσωπικού και συμμετοχής σε συνέδρια και σεμινάρια</t>
  </si>
  <si>
    <t>61.09.42</t>
  </si>
  <si>
    <t>Αμοιβές Νομικών Προσώπων Ιδιωτικού Δικαίου</t>
  </si>
  <si>
    <t>Έξοδα πολιτιστικών δραστηριοτήτων</t>
  </si>
  <si>
    <t>64.98.92</t>
  </si>
  <si>
    <t>Δικαστικά έξοδα εκτέλεσης δικαστικών αποφάσεων ή συμβιβαστικών πράξεων</t>
  </si>
  <si>
    <t>66.01.02</t>
  </si>
  <si>
    <t>Aποσβ.λοιπά τεχ.εργα</t>
  </si>
  <si>
    <t>66.01.03</t>
  </si>
  <si>
    <t>Aποσβ.διαμορφωσεις γηπεδων</t>
  </si>
  <si>
    <t>66.01.10</t>
  </si>
  <si>
    <t>Aποσβ.διαμορ.γηπέδων τριτων</t>
  </si>
  <si>
    <t>66.02.01</t>
  </si>
  <si>
    <t>Aποσβ.τεχνικες εγκατασ/εων</t>
  </si>
  <si>
    <t>66.03.01</t>
  </si>
  <si>
    <t>Aποσβ.Λοιπ.Επιβατ.αυτ/των</t>
  </si>
  <si>
    <t>66.04.01</t>
  </si>
  <si>
    <t>Aποσβ.σκευων</t>
  </si>
  <si>
    <t>66.04.02</t>
  </si>
  <si>
    <t>Aποσβ.Μηχαν.γραφειων</t>
  </si>
  <si>
    <t>66.04.03</t>
  </si>
  <si>
    <t>Aποσβ.ηλεκ.υπολ.κ ηλεκ.συγκ</t>
  </si>
  <si>
    <t>66.04.08</t>
  </si>
  <si>
    <t>Aποσβ.εξοπ.τηλεπικοινωνιων</t>
  </si>
  <si>
    <t>66.04.09</t>
  </si>
  <si>
    <t>Aποσβ.λοιπού εξοπλισμού</t>
  </si>
  <si>
    <t>66.04.40</t>
  </si>
  <si>
    <t>Αποσβ. Κάδων και κάλαθων απορριμμάτων</t>
  </si>
  <si>
    <t>66.05.17</t>
  </si>
  <si>
    <t>Aποσβ.Εξοδ.αναδιοργανώσεως</t>
  </si>
  <si>
    <t xml:space="preserve">   Ελλειμμα εις νέο</t>
  </si>
  <si>
    <t xml:space="preserve">     4. Υποχρεώσεις από φόρους-τέλη</t>
  </si>
  <si>
    <t xml:space="preserve">     7.   Λοιπές μακροπρόθεσμες απαιτήσεις</t>
  </si>
  <si>
    <t>62.07.65</t>
  </si>
  <si>
    <t>Συντήρηση και επισκευή επίπλων και λοιπού εξοπλισμού, σκευών και λοιπού εξοπλισμού</t>
  </si>
  <si>
    <t>62.98.77</t>
  </si>
  <si>
    <t>Λοιπές δαπάνες για ύδρευση,άρδευση, φωτισμό, καθαριότητα</t>
  </si>
  <si>
    <t>64.51.37</t>
  </si>
  <si>
    <t>Λοιπές Προαιρετικές πληρωμές για μεταβιβάσεις εισοδημάτων σε τρίτους</t>
  </si>
  <si>
    <t>66.01.01</t>
  </si>
  <si>
    <t>Aποσβ.τεχν εργα εξυπηρ μεταφορ</t>
  </si>
  <si>
    <t>66.05.00</t>
  </si>
  <si>
    <t>Αποσβέσεις ασώματων ακινητοποιήσεων και εξόδων πολυετούς αποσβέσεως</t>
  </si>
  <si>
    <t>Λοιπές προμήθειες ειδών γραφείου</t>
  </si>
  <si>
    <t xml:space="preserve">      5. Χρεώστες Διάφοροι</t>
  </si>
  <si>
    <t>Α.Δ.Τ. AH 468484</t>
  </si>
  <si>
    <t>Αποδοχές υπαλλήλων ειδικών θέσεων</t>
  </si>
  <si>
    <t>Δαπάνες αιρετών</t>
  </si>
  <si>
    <t>Συνδρομές</t>
  </si>
  <si>
    <t>Έξοδα δημοσιεύσεων</t>
  </si>
  <si>
    <t>Επιχορηγήσεις σε πολιτιστικούς συλλόγους και σωματεία</t>
  </si>
  <si>
    <t>Λοιπές εγγυήσεις</t>
  </si>
  <si>
    <t>Φορολογικά πρόστιμα και προσαυξήσεις χρήσης</t>
  </si>
  <si>
    <t>10</t>
  </si>
  <si>
    <t>Αποδοχές μονίμων υπαλλήλων</t>
  </si>
  <si>
    <t>Αποδοχές τακτικών υπαλλήλων με σύμβαση αορίστου χρόνου</t>
  </si>
  <si>
    <t>Ασφάλιστρα</t>
  </si>
  <si>
    <t>Τέλη κυκλοφορίας μεταφορικών μέσων</t>
  </si>
  <si>
    <t>Έξοδα δημοσίευσης οικονομικών καταστάσεων</t>
  </si>
  <si>
    <t>Λοιπός εξοπλισμός</t>
  </si>
  <si>
    <t>62.98.72</t>
  </si>
  <si>
    <t>Άρδευση</t>
  </si>
  <si>
    <t>64.09.61</t>
  </si>
  <si>
    <t>66.17.61</t>
  </si>
  <si>
    <t>αποσβ.Μνημείων</t>
  </si>
  <si>
    <t>ΕΔΑΦΙΚΕΣ ΕΚΤΑΣΕΙΣ</t>
  </si>
  <si>
    <t>10.00</t>
  </si>
  <si>
    <t>Γήπεδα - Οικόπεδα - Αγορές Εδαφικών Εκτάσεων</t>
  </si>
  <si>
    <t>10.00.00</t>
  </si>
  <si>
    <t>Γήπεδα-οικόπεδα</t>
  </si>
  <si>
    <t>10.00.00.0000</t>
  </si>
  <si>
    <t>Γήπεδα-Οικόπεδα</t>
  </si>
  <si>
    <t>10.03</t>
  </si>
  <si>
    <t>Λατομεία</t>
  </si>
  <si>
    <t>10.03.00</t>
  </si>
  <si>
    <t>10.03.00.0000</t>
  </si>
  <si>
    <t>10.04</t>
  </si>
  <si>
    <t>Αγροί</t>
  </si>
  <si>
    <t>10.04.00</t>
  </si>
  <si>
    <t>10.04.00.0000</t>
  </si>
  <si>
    <t>10.06</t>
  </si>
  <si>
    <t>Δάση</t>
  </si>
  <si>
    <t>10.06.00</t>
  </si>
  <si>
    <t>10.06.00.0000</t>
  </si>
  <si>
    <t>10.07</t>
  </si>
  <si>
    <t>Χωματερές</t>
  </si>
  <si>
    <t>10.07.00</t>
  </si>
  <si>
    <t>10.07.00.0000</t>
  </si>
  <si>
    <t>10.10</t>
  </si>
  <si>
    <t>Γήπεδα - Οικόπεδα εκτός εκμεταλλεύσεως</t>
  </si>
  <si>
    <t>10.10.00</t>
  </si>
  <si>
    <t>10.10.00.0000</t>
  </si>
  <si>
    <t>Γήπεδα-Οικόπεδα εκτός εκμεταλλεύσεως</t>
  </si>
  <si>
    <t>ΚΤΙΡΙΑ - ΕΓΚΑΤΑΣΤΑΣΕΙΣ ΚΤΙΡΙΩΝ - ΤΕΧΝΙΚΑ ΕΡΓΑ</t>
  </si>
  <si>
    <t>11.00</t>
  </si>
  <si>
    <t>Κτίρια - Εγκαταστάσεις Κτιρίων</t>
  </si>
  <si>
    <t>11.00.00</t>
  </si>
  <si>
    <t>11.00.00.0000</t>
  </si>
  <si>
    <t>Κτίρια γραφείων -καταστημάτων -κατοικιών</t>
  </si>
  <si>
    <t>11.00.01</t>
  </si>
  <si>
    <t>Αποθήκες</t>
  </si>
  <si>
    <t>11.00.01.0000</t>
  </si>
  <si>
    <t>11.00.09</t>
  </si>
  <si>
    <t>Κτίρια Εκπαιδευτηρίων - Εκπαιδευτικών Κέντρων</t>
  </si>
  <si>
    <t>11.00.09.0000</t>
  </si>
  <si>
    <t>11.00.11</t>
  </si>
  <si>
    <t>Κτίρια Ιατρείων</t>
  </si>
  <si>
    <t>11.00.11.0000</t>
  </si>
  <si>
    <t>11.01</t>
  </si>
  <si>
    <t>Τεχνικά έργα εξυπηρετήσεως μεταφορών</t>
  </si>
  <si>
    <t>11.01.00</t>
  </si>
  <si>
    <t>11.01.00.0000</t>
  </si>
  <si>
    <t>11.02</t>
  </si>
  <si>
    <t>Λοιπά τεχνικά έργα</t>
  </si>
  <si>
    <t>11.02.00</t>
  </si>
  <si>
    <t>Αθλητικές Εγκαταστάσεις</t>
  </si>
  <si>
    <t>11.02.00.0000</t>
  </si>
  <si>
    <t>Αθλητικές εγκαταστάσεις,</t>
  </si>
  <si>
    <t>11.02.01</t>
  </si>
  <si>
    <t>Έργα Ύδρευσης</t>
  </si>
  <si>
    <t>11.02.01.0000</t>
  </si>
  <si>
    <t>Εργα ύδρευσης</t>
  </si>
  <si>
    <t>11.02.01.0001</t>
  </si>
  <si>
    <t>Γεωτρήσεις</t>
  </si>
  <si>
    <t>11.02.02</t>
  </si>
  <si>
    <t>Έργα Άρδευσης</t>
  </si>
  <si>
    <t>11.02.02.0000</t>
  </si>
  <si>
    <t>Εργα άδρευσης</t>
  </si>
  <si>
    <t>11.02.03</t>
  </si>
  <si>
    <t>Έργα Αποχέτευσης</t>
  </si>
  <si>
    <t>11.02.03.0000</t>
  </si>
  <si>
    <t>Εργα αποχέτευσης</t>
  </si>
  <si>
    <t>11.02.05</t>
  </si>
  <si>
    <t>Εγκαταστάσεις Βιολογικού Καθαρισμού</t>
  </si>
  <si>
    <t>11.02.05.0000</t>
  </si>
  <si>
    <t>11.03</t>
  </si>
  <si>
    <t>Υποκείμενες σε απόσβεση διαμορφώσεις γηπέδων</t>
  </si>
  <si>
    <t>11.03.00</t>
  </si>
  <si>
    <t>11.03.00.0001</t>
  </si>
  <si>
    <t>Υποκείμενες σε απόσβεση διαμορφώσεις νεκροταφείων</t>
  </si>
  <si>
    <t>11.03.00.0002</t>
  </si>
  <si>
    <t>11.07</t>
  </si>
  <si>
    <t>Κτίρια - Εγκαταστάσεις κτιρίων σε ακίνητα τρίτων</t>
  </si>
  <si>
    <t>11.07.00</t>
  </si>
  <si>
    <t>11.07.00.0000</t>
  </si>
  <si>
    <t>Κτηρια - Εγκαταστάσεις κτηρίων σε ακίνητα τρίτων</t>
  </si>
  <si>
    <t>11.08</t>
  </si>
  <si>
    <t>Τεχνικά έργα εξυπηρετήσεως μεταφορών σε ακίνητα τρίτων</t>
  </si>
  <si>
    <t>11.08.00</t>
  </si>
  <si>
    <t>11.08.00.0000</t>
  </si>
  <si>
    <t>11.09</t>
  </si>
  <si>
    <t>Λοιπά τεχνικά έργα σε ακίνητα τρίτων</t>
  </si>
  <si>
    <t>11.09.00</t>
  </si>
  <si>
    <t>11.09.00.0000</t>
  </si>
  <si>
    <t>11.10</t>
  </si>
  <si>
    <t>Υποκείμενες σε απόσβεση διαμορφώσεις γηπέδων τρίτων</t>
  </si>
  <si>
    <t>11.10.00</t>
  </si>
  <si>
    <t>11.10.00.0000</t>
  </si>
  <si>
    <t>Περίφραξη νεκροταφείων</t>
  </si>
  <si>
    <t>11.30</t>
  </si>
  <si>
    <t>Κοιμητήρια</t>
  </si>
  <si>
    <t>11.30.00</t>
  </si>
  <si>
    <t>11.30.00.0000</t>
  </si>
  <si>
    <t>11.99</t>
  </si>
  <si>
    <t>Αποσβεσμένα κτίρια - Εγκαταστάσεις κτιρίων - Τεχνικά έργα</t>
  </si>
  <si>
    <t>11.99.00</t>
  </si>
  <si>
    <t>Αποσβεσμένα κτίρια - εγκαταστάσεις κτιρίων</t>
  </si>
  <si>
    <t>11.99.00.0000</t>
  </si>
  <si>
    <t>Αποσβεσμένα κτίρια -εγκαταστάσεις κτιρίων</t>
  </si>
  <si>
    <t>11.99.01</t>
  </si>
  <si>
    <t>Αποσβεσμένα τεχνικά έργα εξυπηρετήσεως μεταφορών</t>
  </si>
  <si>
    <t>11.99.01.0000</t>
  </si>
  <si>
    <t>11.99.02</t>
  </si>
  <si>
    <t>Αποσβεσμένα λοιπά τεχνικά έργα</t>
  </si>
  <si>
    <t>11.99.02.0000</t>
  </si>
  <si>
    <t>11.99.03</t>
  </si>
  <si>
    <t>Αποσβεσμένες διαμορφώσεις γηπέδων</t>
  </si>
  <si>
    <t>11.99.03.0000</t>
  </si>
  <si>
    <t>11.99.07</t>
  </si>
  <si>
    <t>Αποσβεσμένα κτίρια - εγκαταστάσεις κτιρίων σε ακίνητα τρίτων</t>
  </si>
  <si>
    <t>11.99.07.0000</t>
  </si>
  <si>
    <t>Αποσβεσμένα κτίρια-εγκαταστάσεις κτιρίων σε ακίνητ</t>
  </si>
  <si>
    <t>11.99.08</t>
  </si>
  <si>
    <t>Αποσβεσμένα τεχνικά έργα εξυπηρετήσεως μεταφορών σε ακίνητα τρίτων</t>
  </si>
  <si>
    <t>11.99.08.0000</t>
  </si>
  <si>
    <t>11.99.09</t>
  </si>
  <si>
    <t>Αποσβεσμένα λοιπά τεχνικά έργα σε ακίνητα τρίτων</t>
  </si>
  <si>
    <t>11.99.09.0000</t>
  </si>
  <si>
    <t>11.99.10</t>
  </si>
  <si>
    <t>Αποσβεσμένες διαμορφώσεις γηπέδων τρίτων</t>
  </si>
  <si>
    <t>11.99.10.0000</t>
  </si>
  <si>
    <t>11.99.30</t>
  </si>
  <si>
    <t>Αποσβεσμένα Κοιμητήρια</t>
  </si>
  <si>
    <t>11.99.30.0000</t>
  </si>
  <si>
    <t>ΜΗΧΑΝΗΜΑΤΑ - ΤΕΧΝΙΚΕΣ ΕΓΚΑΤΑΣΤΑΣΕΙΣ - ΛΟΙΠΟΣ ΜΗΧΑΝΟΛΟΓΙΚΟΣ ΕΞΟΠΛΙΣΜΟΣ</t>
  </si>
  <si>
    <t>12.00</t>
  </si>
  <si>
    <t>Μηχανήματα</t>
  </si>
  <si>
    <t>12.00.00</t>
  </si>
  <si>
    <t>12.00.00.0000</t>
  </si>
  <si>
    <t>12.01</t>
  </si>
  <si>
    <t>Τεχνικές εγκαταστάσεις</t>
  </si>
  <si>
    <t>12.01.00</t>
  </si>
  <si>
    <t>12.01.00.0000</t>
  </si>
  <si>
    <t>12.02</t>
  </si>
  <si>
    <t>Φορητά μηχανήματα "χειρός"</t>
  </si>
  <si>
    <t>12.02.00</t>
  </si>
  <si>
    <t>12.02.00.0000</t>
  </si>
  <si>
    <t>12.03</t>
  </si>
  <si>
    <t>Εργαλεία</t>
  </si>
  <si>
    <t>12.03.00</t>
  </si>
  <si>
    <t>12.03.00.0000</t>
  </si>
  <si>
    <t>12.99</t>
  </si>
  <si>
    <t>Αποσβεσμένα μηχανήματα - τεχνικές εγκαταστάσεις - λοιπός μηχανολογικός εξοπλισμός</t>
  </si>
  <si>
    <t>12.99.00</t>
  </si>
  <si>
    <t>Αποσβεσμένα μηχανήματα</t>
  </si>
  <si>
    <t>12.99.00.0000</t>
  </si>
  <si>
    <t>12.99.01</t>
  </si>
  <si>
    <t>Αποσβεσμένες τεχνικές εγκαταστάσεις</t>
  </si>
  <si>
    <t>12.99.01.0000</t>
  </si>
  <si>
    <t>12.99.02</t>
  </si>
  <si>
    <t>Αποσβεσμένα φορητά μηχανήματα "χειρός"</t>
  </si>
  <si>
    <t>12.99.02.0000</t>
  </si>
  <si>
    <t>12.99.03</t>
  </si>
  <si>
    <t>Αποσβεσμένα εργαλεία</t>
  </si>
  <si>
    <t>12.99.03.0000</t>
  </si>
  <si>
    <t>ΜΕΤΑΦΟΡΙΚΑ ΜΕΣΑ</t>
  </si>
  <si>
    <t>13.00</t>
  </si>
  <si>
    <t>Αυτοκίνητα λεωφορεία</t>
  </si>
  <si>
    <t>13.00.00</t>
  </si>
  <si>
    <t>Λεωφορεία αστικής συγκοινωνίας</t>
  </si>
  <si>
    <t>13.00.00.0000</t>
  </si>
  <si>
    <t>13.01</t>
  </si>
  <si>
    <t>Λοιπά επιβατικά αυτοκίνητα</t>
  </si>
  <si>
    <t>13.01.01</t>
  </si>
  <si>
    <t>Υπηρεσιακά Αυτοκίνητα</t>
  </si>
  <si>
    <t>13.01.01.0000</t>
  </si>
  <si>
    <t>Yπηρεσιακά Αυτοκίνητα</t>
  </si>
  <si>
    <t>13.02</t>
  </si>
  <si>
    <t>Αυτοκίνητα Φορτηγά - Ρυμούλκες - Ειδικής Χρήσεως</t>
  </si>
  <si>
    <t>13.02.00</t>
  </si>
  <si>
    <t>Φορτηγά</t>
  </si>
  <si>
    <t>13.02.00.0000</t>
  </si>
  <si>
    <t>13.02.01</t>
  </si>
  <si>
    <t>Ημιφορτηγά</t>
  </si>
  <si>
    <t>13.02.01.0000</t>
  </si>
  <si>
    <t>13.02.02</t>
  </si>
  <si>
    <t>Ρυμούλκες</t>
  </si>
  <si>
    <t>13.02.02.0000</t>
  </si>
  <si>
    <t>13.02.03</t>
  </si>
  <si>
    <t>Απορριμματοφόρα</t>
  </si>
  <si>
    <t>13.02.03.0000</t>
  </si>
  <si>
    <t>13.99</t>
  </si>
  <si>
    <t>Αποσβεσμένα μέσα μεταφοράς</t>
  </si>
  <si>
    <t>13.99.00</t>
  </si>
  <si>
    <t>Αποσβεσμένα αυτοκίνητα λεωφορεία</t>
  </si>
  <si>
    <t>13.99.00.0000</t>
  </si>
  <si>
    <t>13.99.01</t>
  </si>
  <si>
    <t>Αποσβεσμένα λοιπά επιβατικά αυτοκίνητα</t>
  </si>
  <si>
    <t>13.99.01.0000</t>
  </si>
  <si>
    <t>13.99.02</t>
  </si>
  <si>
    <t>Αποσβεσμένα φορτηγά - Ρυμούλκες - Ειδικής Χρήσεως</t>
  </si>
  <si>
    <t>13.99.02.0000</t>
  </si>
  <si>
    <t>Αποσβεσμένα φορτηγά ρυμούλκες ειδικής χρήσεως</t>
  </si>
  <si>
    <t>ΕΠΙΠΛΑ ΚΑΙ ΛΟΙΠΟΣ ΕΞΟΠΛΙΣΜΟΣ</t>
  </si>
  <si>
    <t>14.00</t>
  </si>
  <si>
    <t>Έπιπλα</t>
  </si>
  <si>
    <t>14.00.00</t>
  </si>
  <si>
    <t>Γραφεία</t>
  </si>
  <si>
    <t>14.00.00.0000</t>
  </si>
  <si>
    <t>14.00.01</t>
  </si>
  <si>
    <t>Πολυθρόνες</t>
  </si>
  <si>
    <t>14.00.01.0000</t>
  </si>
  <si>
    <t>14.00.02</t>
  </si>
  <si>
    <t>Καρέκλες</t>
  </si>
  <si>
    <t>14.00.02.0000</t>
  </si>
  <si>
    <t>14.00.03</t>
  </si>
  <si>
    <t>Καναπέδες</t>
  </si>
  <si>
    <t>14.00.03.0000</t>
  </si>
  <si>
    <t>14.00.04</t>
  </si>
  <si>
    <t>Τραπέζια</t>
  </si>
  <si>
    <t>14.00.04.0000</t>
  </si>
  <si>
    <t>14.00.05</t>
  </si>
  <si>
    <t>Ντουλάπες</t>
  </si>
  <si>
    <t>14.00.05.0000</t>
  </si>
  <si>
    <t>14.00.06</t>
  </si>
  <si>
    <t>Φοριαμοί</t>
  </si>
  <si>
    <t>14.00.06.0000</t>
  </si>
  <si>
    <t>14.00.07</t>
  </si>
  <si>
    <t>Συρταριέρες</t>
  </si>
  <si>
    <t>14.00.07.0000</t>
  </si>
  <si>
    <t>14.00.08</t>
  </si>
  <si>
    <t>Βιβλιοθήκες</t>
  </si>
  <si>
    <t>14.00.08.0000</t>
  </si>
  <si>
    <t>14.00.99</t>
  </si>
  <si>
    <t>Λοιπά έπιπλα</t>
  </si>
  <si>
    <t>14.00.99.0000</t>
  </si>
  <si>
    <t>14.01</t>
  </si>
  <si>
    <t>Σκεύη</t>
  </si>
  <si>
    <t>14.01.00</t>
  </si>
  <si>
    <t>Ηλεκτρικές συσκευές</t>
  </si>
  <si>
    <t>14.01.00.0000</t>
  </si>
  <si>
    <t>Ηλεκτρικές Συσκευές</t>
  </si>
  <si>
    <t>14.01.01</t>
  </si>
  <si>
    <t>Μηχανήματα κλιματισμού</t>
  </si>
  <si>
    <t>14.01.01.0000</t>
  </si>
  <si>
    <t>14.01.02</t>
  </si>
  <si>
    <t>Ψύκτες</t>
  </si>
  <si>
    <t>14.01.02.0000</t>
  </si>
  <si>
    <t>14.01.03</t>
  </si>
  <si>
    <t>Ψυγεία</t>
  </si>
  <si>
    <t>14.01.03.0000</t>
  </si>
  <si>
    <t>Ψυγεια</t>
  </si>
  <si>
    <t>14.02</t>
  </si>
  <si>
    <t>Μηχανές γραφείου</t>
  </si>
  <si>
    <t>14.02.00</t>
  </si>
  <si>
    <t>Γραφομηχανές</t>
  </si>
  <si>
    <t>14.02.00.0000</t>
  </si>
  <si>
    <t>14.02.02</t>
  </si>
  <si>
    <t>Υπολογιστικές και λογιστικές μηχανές</t>
  </si>
  <si>
    <t>14.02.02.0000</t>
  </si>
  <si>
    <t>14.02.03</t>
  </si>
  <si>
    <t>Φωτοτυπικά μηχανήματα</t>
  </si>
  <si>
    <t>14.02.03.0000</t>
  </si>
  <si>
    <t>14.03</t>
  </si>
  <si>
    <t>Ηλεκτρονικοί Υπολογιστές και ηλεκτρονικά συγκροτήματα</t>
  </si>
  <si>
    <t>14.03.00</t>
  </si>
  <si>
    <t>P.C.</t>
  </si>
  <si>
    <t>14.03.00.0000</t>
  </si>
  <si>
    <t>Ηλεκτρονικοί Υπολογιστές</t>
  </si>
  <si>
    <t>14.03.01</t>
  </si>
  <si>
    <t>Oθόνες</t>
  </si>
  <si>
    <t>14.03.01.0000</t>
  </si>
  <si>
    <t>Oθονες</t>
  </si>
  <si>
    <t>14.03.02</t>
  </si>
  <si>
    <t>Printers - Ploters</t>
  </si>
  <si>
    <t>14.03.02.0000</t>
  </si>
  <si>
    <t>Εκτυπωτές - Ploters</t>
  </si>
  <si>
    <t>14.03.03</t>
  </si>
  <si>
    <t>Scanners</t>
  </si>
  <si>
    <t>14.03.03.0000</t>
  </si>
  <si>
    <t>14.03.04</t>
  </si>
  <si>
    <t>Modems - Hab - Switce</t>
  </si>
  <si>
    <t>14.03.04.0000</t>
  </si>
  <si>
    <t>Modems- hab-switce</t>
  </si>
  <si>
    <t>14.03.05</t>
  </si>
  <si>
    <t>Software</t>
  </si>
  <si>
    <t>14.03.05.0000</t>
  </si>
  <si>
    <t>14.04</t>
  </si>
  <si>
    <t>Μέσα αποθηκεύσεως και μεταφοράς</t>
  </si>
  <si>
    <t>14.04.00</t>
  </si>
  <si>
    <t>14.04.00.0000</t>
  </si>
  <si>
    <t>Κάδοι απορριμμάτων</t>
  </si>
  <si>
    <t>14.04.00.0001</t>
  </si>
  <si>
    <t>Καρότσια οδοκαθαριστών</t>
  </si>
  <si>
    <t>14.05</t>
  </si>
  <si>
    <t>Επιστημονικά όργανα</t>
  </si>
  <si>
    <t>14.05.00</t>
  </si>
  <si>
    <t>14.05.00.0000</t>
  </si>
  <si>
    <t>14.08</t>
  </si>
  <si>
    <t>Εξοπλισμός τηλεπικοινωνιών</t>
  </si>
  <si>
    <t>14.08.00</t>
  </si>
  <si>
    <t>Τηλεφωνικά κέντρα</t>
  </si>
  <si>
    <t>14.08.00.0000</t>
  </si>
  <si>
    <t>14.08.01</t>
  </si>
  <si>
    <t>Συσκευές Τηλεφωνικές</t>
  </si>
  <si>
    <t>14.08.01.0000</t>
  </si>
  <si>
    <t>Συκευές τηλεφωνικές</t>
  </si>
  <si>
    <t>14.08.02</t>
  </si>
  <si>
    <t>Fax</t>
  </si>
  <si>
    <t>14.08.02.0000</t>
  </si>
  <si>
    <t>14.09</t>
  </si>
  <si>
    <t>14.09.00</t>
  </si>
  <si>
    <t>Eποπτικά μέσα διδασκαλίας</t>
  </si>
  <si>
    <t>14.09.00.0000</t>
  </si>
  <si>
    <t>Λοιπός Εξοπλισμός</t>
  </si>
  <si>
    <t>14.09.00.0001</t>
  </si>
  <si>
    <t>Interreg IIIA- Εξοπλισμός πολιτιστικών σταθμών</t>
  </si>
  <si>
    <t>14.09.02</t>
  </si>
  <si>
    <t>Ραδιόφωνα και συναφή</t>
  </si>
  <si>
    <t>14.09.02.0000</t>
  </si>
  <si>
    <t>Ραδιοφωνα και συναφη</t>
  </si>
  <si>
    <t>14.09.03</t>
  </si>
  <si>
    <t>Μαγνητόφωνα και εξαρτήματα</t>
  </si>
  <si>
    <t>14.09.03.0000</t>
  </si>
  <si>
    <t>Μαχνητόφωνα και εξαρτήματα</t>
  </si>
  <si>
    <t>14.09.04</t>
  </si>
  <si>
    <t>Τηλεοράσεις και συναφή</t>
  </si>
  <si>
    <t>14.09.04.0000</t>
  </si>
  <si>
    <t>14.09.06</t>
  </si>
  <si>
    <t>Μουσικά όργανα και εξοπλισμός</t>
  </si>
  <si>
    <t>14.09.06.0000</t>
  </si>
  <si>
    <t>Μουσικα οργανα και εξοπλισμος</t>
  </si>
  <si>
    <t>14.09.07</t>
  </si>
  <si>
    <t>Επιστημονικά συγγράμματα</t>
  </si>
  <si>
    <t>14.09.07.0000</t>
  </si>
  <si>
    <t>14.09.99</t>
  </si>
  <si>
    <t>Λοιπός Κεφαλαιακός Εξοπλισμός</t>
  </si>
  <si>
    <t>14.09.99.0000</t>
  </si>
  <si>
    <t>14.30</t>
  </si>
  <si>
    <t>Έργα τέχνης, κειμήλια και λοιπά είδη μη υποκείμενα σε απόσβεση</t>
  </si>
  <si>
    <t>14.30.05</t>
  </si>
  <si>
    <t>Έργα τέχνης</t>
  </si>
  <si>
    <t>14.30.05.0000</t>
  </si>
  <si>
    <t>14.40</t>
  </si>
  <si>
    <t>Κάδοι και κάλαθοι απορριμμάτων</t>
  </si>
  <si>
    <t>14.40.00</t>
  </si>
  <si>
    <t>14.40.00.0000</t>
  </si>
  <si>
    <t>14.99</t>
  </si>
  <si>
    <t>Αποσβεσμένα έπιπλα και αποσβεσμένος λοιπός εξοπλισμός</t>
  </si>
  <si>
    <t>14.99.00</t>
  </si>
  <si>
    <t>Αποσβεσμένα έπιπλα</t>
  </si>
  <si>
    <t>14.99.00.0000</t>
  </si>
  <si>
    <t>14.99.01</t>
  </si>
  <si>
    <t>Αποσβεσμένα σκεύη</t>
  </si>
  <si>
    <t>14.99.01.0000</t>
  </si>
  <si>
    <t>14.99.02</t>
  </si>
  <si>
    <t>Αποσβεσμένες μηχανές γραφείων</t>
  </si>
  <si>
    <t>14.99.02.0000</t>
  </si>
  <si>
    <t>14.99.03</t>
  </si>
  <si>
    <t>Αποσβεσμένοι ηλεκτρονικοί υπολογιστές και αποσβεσμένα ηλεκτρονικά συγκροτήματα</t>
  </si>
  <si>
    <t>14.99.03.0000</t>
  </si>
  <si>
    <t>Αποσβεσμένοι Η/Υ και αποσβεσμένα ηλεκτρονικά</t>
  </si>
  <si>
    <t>14.99.04</t>
  </si>
  <si>
    <t>Αποσβεσμένα μέσα αποθηκεύσεως και μεταφοράς</t>
  </si>
  <si>
    <t>14.99.04.0000</t>
  </si>
  <si>
    <t>14.99.05</t>
  </si>
  <si>
    <t>Αποσβεσμένα επιστημονικά όργανα</t>
  </si>
  <si>
    <t>14.99.05.0000</t>
  </si>
  <si>
    <t>14.99.08</t>
  </si>
  <si>
    <t>Αποσβεσμένος εξοπλισμός τηλεπικοινωνιών</t>
  </si>
  <si>
    <t>14.99.08.0000</t>
  </si>
  <si>
    <t>14.99.09</t>
  </si>
  <si>
    <t>Αποσβεσμένος λοιπός εξοπλισμός</t>
  </si>
  <si>
    <t>14.99.09.0000</t>
  </si>
  <si>
    <t>14.99.40</t>
  </si>
  <si>
    <t>Αποσβεσμένοι κάδοι και κάλαθοι απορριμμάτων</t>
  </si>
  <si>
    <t>14.99.40.0000</t>
  </si>
  <si>
    <t>15</t>
  </si>
  <si>
    <t>ΑΚΙΝΗΤΟΠΟΙΗΣΕΙΣ ΥΠΟ ΕΚΤΕΛΕΣΗ ΚΑΙ ΠΡΟΚΑΤΑΒΟΛΕΣ ΚΤΗΣΕΩΣ ΠΑΓΙΩΝ ΣΤΟΙΧΕΙΩΝ</t>
  </si>
  <si>
    <t>15.11</t>
  </si>
  <si>
    <t>Απαλλοτριώσεις και αγορές κτιρίων-εγκαταστάσεων κτιρίων-τεχνικών έργων</t>
  </si>
  <si>
    <t>15.11.02</t>
  </si>
  <si>
    <t>Δαπάνες κατασκευής, επέκτασης και συμπλήρωσης κτιρίων</t>
  </si>
  <si>
    <t>15.11.02.1025</t>
  </si>
  <si>
    <t>Αθλητικό Κέντρο Λιβαδίων (ΘΗΣΕΑΣ)</t>
  </si>
  <si>
    <t>15.11.02.1028</t>
  </si>
  <si>
    <t>Ολοκλήρωση Γηπέδου Τ. Κ. Μελιδονίου Δ. Ε. Γεροποτάμου</t>
  </si>
  <si>
    <t>15.11.03</t>
  </si>
  <si>
    <t>Δαπάνες κατασκευής τεχνικών έργων ύδρευσης, άρδευσης και αποχέτευσης</t>
  </si>
  <si>
    <t>15.11.03.0078</t>
  </si>
  <si>
    <t>Επέκταση δικτύυ αποχέτευσης στο Τ.Δ. Αγ. Μάμαυτος και σύνδεση με το βιολογικό καθαρισμό Περάματος</t>
  </si>
  <si>
    <t>15.11.03.0081</t>
  </si>
  <si>
    <t>Ύδρευση Αλοϊδών (απόφαση 46090/9-4-2014 Περιφερειάρχη Κρήτης)</t>
  </si>
  <si>
    <t>15.17</t>
  </si>
  <si>
    <t>Δαπάνες κατασκευής Πάγιων (Μόνιμων) εγκαταστάσεων κοινής χρήσεως</t>
  </si>
  <si>
    <t>15.17.00</t>
  </si>
  <si>
    <t>Κτιριακές Εγκαταστάσεις κοινής χρήσεως υπό εκτέλεση</t>
  </si>
  <si>
    <t>15.17.00.2001</t>
  </si>
  <si>
    <t>Αναβάθμιση των σχολικών υποδομών της ΝΑ Ρεθύμνης</t>
  </si>
  <si>
    <t>15.17.11</t>
  </si>
  <si>
    <t>Πλατείες-Πάρκα-Παιδότοποι-κοινής χρήσεως υπό εκτέλεση</t>
  </si>
  <si>
    <t>15.17.11.0014</t>
  </si>
  <si>
    <t>Διαμόρφωση περιβάλλοντα χ'ωρου Ηρώου οικισμου Αβδελών</t>
  </si>
  <si>
    <t>15.17.31</t>
  </si>
  <si>
    <t>Οδοί-Οδοστρώματα κοινής χρήσεως υπό εκτέλεση</t>
  </si>
  <si>
    <t>15.17.31.0077</t>
  </si>
  <si>
    <t>Διάνοιξη αγροτοκτηνοτροφικού δρόμου από τοποθεσία "Γάλλου" πρόποδες Ψηλορείτη. ΔΕ ΚΟΥΛΟΥΚΩΝΑ ΤΠ</t>
  </si>
  <si>
    <t>15.17.31.1075</t>
  </si>
  <si>
    <t>Δρόμος Απλαδιανά-Μπαλί-ΘΗΣΕΑΣ-Ανεκτ. 2009</t>
  </si>
  <si>
    <t>15.17.31.1077</t>
  </si>
  <si>
    <t>Διάνοιξη -Διαπλάτυνση δρόμου Βενί - Απλαδιανά -Μπαλί-ΤΠ</t>
  </si>
  <si>
    <t>15.17.31.3007</t>
  </si>
  <si>
    <t>Βελτίωση κύριας Δημοτικής οδού Ρουμελή - Σκεπαστή''  Δ.Ε. ΓΕΡΟΠΟΤΑΜΟΥ Ε.Ε.Κρήτης -Νήσων Αιγαίου 2007-2013   ΣΧ. ΑΠ. ΔΣ  195 &amp; 262/2011</t>
  </si>
  <si>
    <t>15.17.31.3008</t>
  </si>
  <si>
    <t xml:space="preserve"> Βελτίωση δημοτικής οδοποιίας ΤΚ  Σισών Δημοτικής Ενότητας Γεροποτάμου" ΔΑΝΕΙΟ  Τ.Π. &amp; ΔΑΝΕΙΩΝ 2012</t>
  </si>
  <si>
    <t>15.17.31.3018</t>
  </si>
  <si>
    <t>Κατασκευή παρακαμπτηρίων οδών οικισμού Ζωνιανών</t>
  </si>
  <si>
    <t>15.17.71</t>
  </si>
  <si>
    <t>Εγκαταστάσεις Ηλεκτροφωτισμού κοινής χρήσεως υπό εκτέλεση</t>
  </si>
  <si>
    <t>15.17.71.0014</t>
  </si>
  <si>
    <t>Επεκτάσεις ΦΟΠ Δήμου-ΤΠ</t>
  </si>
  <si>
    <t>15.17.71.0017</t>
  </si>
  <si>
    <t>Εγκατάσταση Παραδοσιακών φωτιστικών  Δ.Ε.ΚΟΥΛΟΥΚΩΝΑ- ΤΠ</t>
  </si>
  <si>
    <t>15.17.90</t>
  </si>
  <si>
    <t>Λοιπές εγκαταστάσεις κοινής χρήσεως υπό εκτέλεση</t>
  </si>
  <si>
    <t>15.17.90.0073</t>
  </si>
  <si>
    <t>15.17.90.0078</t>
  </si>
  <si>
    <t>Ανάπλαση Τ.Δ. Λιβαδείων και οικισμού Λυβαδάς Δήμου Κουλούκωνα- ΠΡΑΣΙΝΗ ΑΝΑΠΤΥΞΗ</t>
  </si>
  <si>
    <t>15.17.90.0079</t>
  </si>
  <si>
    <t>Ανάπτυξη οικισμών Καλύβου και Κράνας Δήμου Κουλούλωνα - (Πρασινη Ανάπτυξη)</t>
  </si>
  <si>
    <t>15.17.90.1076</t>
  </si>
  <si>
    <t>Δημιουργία Βιομηχανικού Σφαγείου -ΘΗΣΕΑΣ-43.01.09.0044</t>
  </si>
  <si>
    <t>15.17.90.1084</t>
  </si>
  <si>
    <t>Ανάπλαση οικισμών Δαμοβόλου- Δαφνέδες - Κράνα -Λυβάδα Δημ. Ενότητας Κουλούκωνα (ανεκτέλεστο 2010) ΤΠ</t>
  </si>
  <si>
    <t>15.17.90.1086</t>
  </si>
  <si>
    <t>Βελτίωση υποδομών Δήμου Γεροποτάμου" ΔΑΝΕΙΟ Τ.Π. &amp; ΔΑΝΕΙΩΝ 2012</t>
  </si>
  <si>
    <t>15.17.90.1088</t>
  </si>
  <si>
    <t>(43.04.00.0101) Ανάπλαση οικισμού Λιβαδίων ΠΡΟΓΡΑΜΜΑ "Αγροτική Ανάπτυξη της Ελλάδας 2007-2013" (Απόφαση ΥΠ. ΑΓΡΟΤΙΚΗΣ ΑΝΑΠΤΥΞΗΣ &amp; ΤΡΟΦΙΜΩΝ αριθμ. πρωτ</t>
  </si>
  <si>
    <t>15.17.90.1090</t>
  </si>
  <si>
    <t>Κατασκευή μεταλλικών κερκίδων στο γήπεδο ΤΚ Ζωνιανών ΔΕ Ζωνιανών</t>
  </si>
  <si>
    <t>15.17.90.1093</t>
  </si>
  <si>
    <t>Χωματουργικές εργασίες  " Μεταφορά και στρώσιμο λατομικού υλικού περιοχής Τ. Κ. Αγιάς "</t>
  </si>
  <si>
    <t>15.17.90.1096</t>
  </si>
  <si>
    <t>(43.20.00.1105) Ανάπλαση οικισμού Κράνας  Δήμου Μυλοποτάμου Ε.Π. ΚΡΗΤΗΣ &amp; ΝΗΣΩΝ ΑΙΓΑΙΟΥ(Απόφ. Ένταξης 3724/29-5-2013 ΕΔΑ ΚΡΗΤΗΣ)-2013ΕΠ00280079</t>
  </si>
  <si>
    <t>15.17.90.1097</t>
  </si>
  <si>
    <t>(43.01.09.1100) Αναβάθμιση κοινόχρηστων χώρων οικισμών Καλλέργου-Καλανδαρέ-Καλαμά-Πασαλιτών-Μελισσουργακίου</t>
  </si>
  <si>
    <t>15.17.90.1100</t>
  </si>
  <si>
    <t>Ανάπλαση τμήματος οικισμού Πανόρμου</t>
  </si>
  <si>
    <t>15.20</t>
  </si>
  <si>
    <t>Μελέτες-Ερευνες-Πειραματικές  Εργασίες-Ειδικές Δαπάνες</t>
  </si>
  <si>
    <t>15.20.09</t>
  </si>
  <si>
    <t>Μελέτες και έρευνες για κατασκευή, επέκταση ή συμπλήρωση τεχνικών έργων (πλην κτιρίων)</t>
  </si>
  <si>
    <t>15.20.09.0047</t>
  </si>
  <si>
    <t>Αρχιτεκτονική μελέτη νέου Δημοτικού σχολείου Πανόρμου</t>
  </si>
  <si>
    <t>15.20.10</t>
  </si>
  <si>
    <t>Λοιπές μελέτες</t>
  </si>
  <si>
    <t>15.20.10.0008</t>
  </si>
  <si>
    <t>Μελέτη προστασίας- αξιοποίησης-ενιαίας διαχείρισης υδάτινου δυναμικού δήμου Γεροποτάμου (ΠΕΠ)</t>
  </si>
  <si>
    <t>15.20.20</t>
  </si>
  <si>
    <t>Ειδικές δαπάνες</t>
  </si>
  <si>
    <t>15.20.20.0011</t>
  </si>
  <si>
    <t>Εφαρμογή Σχεδίου Πόλεως περιοχών Μπαλί - Περάματος</t>
  </si>
  <si>
    <t>ΑΣΩΜΑΤΕΣ ΑΚΙΝΗΤΟΠΟΙΗΣΕΙΣ ΚΑΙ ΕΞΟΔΑ ΠΟΛΥΕΤΟΥΣ ΑΠΟΣΒΕΣΕΩΣ</t>
  </si>
  <si>
    <t>16.17</t>
  </si>
  <si>
    <t>Έξοδα αναδιοργανώσεως</t>
  </si>
  <si>
    <t>16.17.00</t>
  </si>
  <si>
    <t>Λογισμικά προγράμματα Η/Υ</t>
  </si>
  <si>
    <t>16.17.00.0000</t>
  </si>
  <si>
    <t>Λογισμικά Προγράμματα Η/Υ</t>
  </si>
  <si>
    <t>16.17.04</t>
  </si>
  <si>
    <t>Γεωλογικές Μελέτες</t>
  </si>
  <si>
    <t>16.17.04.0000</t>
  </si>
  <si>
    <t>16.17.98</t>
  </si>
  <si>
    <t>Λοιπες Μελετες</t>
  </si>
  <si>
    <t>16.17.98.0000</t>
  </si>
  <si>
    <t>16.19</t>
  </si>
  <si>
    <t>Λοιπά έξοδα πολυετούς αποσβέσεως</t>
  </si>
  <si>
    <t>16.19.00</t>
  </si>
  <si>
    <t>16.19.00.0001</t>
  </si>
  <si>
    <t>16.99</t>
  </si>
  <si>
    <t>Αποσβεσμένες ασώματες ακινητοποιήσεις και αποσβεσμένα έξοδα πολυετούς αποσβέσεως</t>
  </si>
  <si>
    <t>16.99.17</t>
  </si>
  <si>
    <t>Αποσβεσμένα έξοδα αναδιοργανώσεως</t>
  </si>
  <si>
    <t>16.99.17.0000</t>
  </si>
  <si>
    <t>16.99.19</t>
  </si>
  <si>
    <t>Αποσβεσμένα λοιπά έξοδα πολυετούς αποσβέσεως</t>
  </si>
  <si>
    <t>16.99.19.0001</t>
  </si>
  <si>
    <t>ΠΑΓΙΕΣ (ΜΟΝΙΜΕΣ) ΕΓΚΑΤΑΣΤΑΣΕΙΣ ΚΟΙΝΗΣ ΧΡΗΣΕΩΣ</t>
  </si>
  <si>
    <t>17.11</t>
  </si>
  <si>
    <t>Πλατείες-Πάρκα-Παιδότοποι κοινής χρήσεως</t>
  </si>
  <si>
    <t>17.11.00</t>
  </si>
  <si>
    <t>Πλατείες</t>
  </si>
  <si>
    <t>17.11.00.0001</t>
  </si>
  <si>
    <t>ΠΛΑΤΕΙΕΣ</t>
  </si>
  <si>
    <t>17.11.02</t>
  </si>
  <si>
    <t>Παιδότοποι</t>
  </si>
  <si>
    <t>17.11.02.0001</t>
  </si>
  <si>
    <t>ΠΑΙΔΟΤΟΠΟΙ</t>
  </si>
  <si>
    <t>17.31</t>
  </si>
  <si>
    <t>Οδοί-Οδοστρώματα κοινής χρήσεως</t>
  </si>
  <si>
    <t>17.31.00</t>
  </si>
  <si>
    <t>17.31.00.0001</t>
  </si>
  <si>
    <t>ΟΔΟΙ</t>
  </si>
  <si>
    <t>17.31.01</t>
  </si>
  <si>
    <t>ΟΔΟΣΤΡΩΜΑΤΑ</t>
  </si>
  <si>
    <t>17.31.01.0001</t>
  </si>
  <si>
    <t>17.51</t>
  </si>
  <si>
    <t>Πεζοδρόμια κοινής χρήσεως</t>
  </si>
  <si>
    <t>17.51.00</t>
  </si>
  <si>
    <t>17.51.00.0001</t>
  </si>
  <si>
    <t>ΠΕΖΟΔΡΟΜΟΙ</t>
  </si>
  <si>
    <t>17.61</t>
  </si>
  <si>
    <t>Μνημεία</t>
  </si>
  <si>
    <t>17.61.00</t>
  </si>
  <si>
    <t>17.61.00.0000</t>
  </si>
  <si>
    <t>17.71</t>
  </si>
  <si>
    <t>Εγκαταστάσεις Ηλεκτροφωτισμού κοινής χρήσεως</t>
  </si>
  <si>
    <t>17.71.00</t>
  </si>
  <si>
    <t>17.71.00.0001</t>
  </si>
  <si>
    <t>17.90</t>
  </si>
  <si>
    <t>Λοιπές μόνιμες εγκαταστάσεις κοινής χρήσεως</t>
  </si>
  <si>
    <t>17.90.00</t>
  </si>
  <si>
    <t>17.90.00.0001</t>
  </si>
  <si>
    <t>ΛΟΙΠΕΣ ΜΟΝΙΜΕΣ ΕΓΚΑΤΑΣΤΑΣΕΙΣ ΚΟΙΝΗΣ ΧΡΗΣΕΩΣ</t>
  </si>
  <si>
    <t>17.99</t>
  </si>
  <si>
    <t>Αποσβεσμένες πάγιες (μόνιμες) εγκαταστάσεις κοινής χρήσεως</t>
  </si>
  <si>
    <t>17.99.11</t>
  </si>
  <si>
    <t>17.99.11.0000</t>
  </si>
  <si>
    <t>ΠΛΑΤΕΙΕΣ-ΠΑΡΚΑ-ΠΑΙΔΟΤΟΠΟΙ ΚΟΙΝΗΣ ΧΡΗΣΕΩΣ</t>
  </si>
  <si>
    <t>17.99.31</t>
  </si>
  <si>
    <t>17.99.31.0000</t>
  </si>
  <si>
    <t>Αποσβεσμένοι Οδοί-Οδοστρώματα κοινής χρήσεως</t>
  </si>
  <si>
    <t>17.99.51</t>
  </si>
  <si>
    <t>17.99.51.0000</t>
  </si>
  <si>
    <t>17.99.61</t>
  </si>
  <si>
    <t>Αποσβ.Μνημεία</t>
  </si>
  <si>
    <t>17.99.61.0000</t>
  </si>
  <si>
    <t>17.99.71</t>
  </si>
  <si>
    <t>Ηλεκτρικές εγκαταστάσεις κοινής χρήσεως</t>
  </si>
  <si>
    <t>17.99.71.0001</t>
  </si>
  <si>
    <t>17.99.90</t>
  </si>
  <si>
    <t>17.99.90.0000</t>
  </si>
  <si>
    <t>ΤΙΤΛΟΙ ΠΑΓΙΑΣ ΕΠΕΝΔΥΣΗΣ ΚΑΙ ΜΑΚΡΟΠΡΟΘΕΣΜΕΣ ΑΠΑΙΤΗΣΕΙΣ</t>
  </si>
  <si>
    <t>18.00</t>
  </si>
  <si>
    <t>Τίτλοι Πάγιας Επένδυσης</t>
  </si>
  <si>
    <t>18.00.08</t>
  </si>
  <si>
    <t>Συμμετοχές σε λοιπές επιχειρήσεις εσωτερικού</t>
  </si>
  <si>
    <t>18.00.08.1001</t>
  </si>
  <si>
    <t>ΚΟΙΝΩ.ΠΟΛΙΤΕΙΑ</t>
  </si>
  <si>
    <t>18.00.08.2001</t>
  </si>
  <si>
    <t>ΑΚΟΜΜ-ΨΗΛΟΡΕΙΤΗΣ Α.Ε.</t>
  </si>
  <si>
    <t>18.00.98</t>
  </si>
  <si>
    <t>Προβλέψεις για υποτίμηση</t>
  </si>
  <si>
    <t>18.00.98.0000</t>
  </si>
  <si>
    <t>ΑΚΟΜΜ</t>
  </si>
  <si>
    <t>18.01</t>
  </si>
  <si>
    <t>Συμμετοχές σε Δημοτικές Επιχειρήσεις</t>
  </si>
  <si>
    <t>18.01.00</t>
  </si>
  <si>
    <t>Συμμετοχή σε αμιγείς επιχειρήσεις του Δήμου</t>
  </si>
  <si>
    <t>18.01.00.0002</t>
  </si>
  <si>
    <t>ΔΗ.ΚΕ.ΜΥ</t>
  </si>
  <si>
    <t>18.01.01</t>
  </si>
  <si>
    <t>Συμμετοχή σε αμιγείς Διαδημοτικές επιχειρήσεις (άρθρου 285 ΔΚΚ)</t>
  </si>
  <si>
    <t>18.01.01.0002</t>
  </si>
  <si>
    <t>Συμμετοχή στην ΑΝΑΡ</t>
  </si>
  <si>
    <t>18.01.02</t>
  </si>
  <si>
    <t>Συμμετοχή σε λοιπές επιχειρήσεις των ΟΤΑ (άρθρων 288-291 ΔΚΚ)</t>
  </si>
  <si>
    <t>18.01.02.0001</t>
  </si>
  <si>
    <t>Α.Ε για λειτουργία σφαγείων</t>
  </si>
  <si>
    <t>18.11</t>
  </si>
  <si>
    <t>Δοσμένες εγγυήσεις</t>
  </si>
  <si>
    <t>18.11.09</t>
  </si>
  <si>
    <t>18.11.09.0099</t>
  </si>
  <si>
    <t>ΑΝΑΛΩΣΙΜΑ ΥΛΙΚΑ</t>
  </si>
  <si>
    <t>25.10</t>
  </si>
  <si>
    <t>Αγορές χρήσεως αναλώσιμων υλικών</t>
  </si>
  <si>
    <t>25.10.04.0001</t>
  </si>
  <si>
    <t>25.10.06.0001</t>
  </si>
  <si>
    <t>25.10.25.0001</t>
  </si>
  <si>
    <t>25.10.28.0001</t>
  </si>
  <si>
    <t>25.10.35.0001</t>
  </si>
  <si>
    <t>25.10.36.0001</t>
  </si>
  <si>
    <t>25.10.40.0001</t>
  </si>
  <si>
    <t>25.10.45.0001</t>
  </si>
  <si>
    <t>25.10.60.0003</t>
  </si>
  <si>
    <t>Είδη διατροφής παιδικών σταθμών</t>
  </si>
  <si>
    <t>25.10.99.0000</t>
  </si>
  <si>
    <t>Λοιπές Προμήθειες Αναλωσίμων</t>
  </si>
  <si>
    <t>ΑΝΤΑΛΛΑΚΤΙΚΑ ΠΑΓΙΩΝ ΣΤΟΙΧΕΙΩΝ</t>
  </si>
  <si>
    <t>26.10</t>
  </si>
  <si>
    <t>Αγορές χρήσεως ανταλλακτικών παγίων</t>
  </si>
  <si>
    <t>26.10.01.0001</t>
  </si>
  <si>
    <t>26.10.02.0001</t>
  </si>
  <si>
    <t>26.10.03.0001</t>
  </si>
  <si>
    <t>30</t>
  </si>
  <si>
    <t>ΑΠΑΙΤΗΣΕΙΣ ΑΠΟ ΠΩΛΗΣΕΙΣ, ΥΠΗΡΕΣΙΕΣ ΚΑΙ ΛΟΙΠΑ ΕΣΟΔΑ (Λ/70-75)</t>
  </si>
  <si>
    <t>30.00</t>
  </si>
  <si>
    <t>Απαιτήσεις από ιδιώτες</t>
  </si>
  <si>
    <t>30.00.00</t>
  </si>
  <si>
    <t>30.00.00.0000</t>
  </si>
  <si>
    <t>Δημοτες Οφειλέτες Δήμου</t>
  </si>
  <si>
    <t>30.00.00.0001</t>
  </si>
  <si>
    <t>Δημότες Οφειλέτες Δήμου</t>
  </si>
  <si>
    <t>30.10</t>
  </si>
  <si>
    <t>Απαιτήσεις από Ελληνικό Δημόσιο</t>
  </si>
  <si>
    <t>30.10.00</t>
  </si>
  <si>
    <t>30.10.00.0007</t>
  </si>
  <si>
    <t>ΧΡΕΩΣΤΕΣ ΔΙΑΦΟΡΟΙ</t>
  </si>
  <si>
    <t>33.13</t>
  </si>
  <si>
    <t>Ελληνικό Δημόσιο - προκαταβλημένοι και παρακρατημένοι φόροι</t>
  </si>
  <si>
    <t>33.13.00</t>
  </si>
  <si>
    <t>33.13.00.0000</t>
  </si>
  <si>
    <t>Ελληνιικό Δημόσιο - παρακρατημένοι φόροι καταθέσεων</t>
  </si>
  <si>
    <t>35</t>
  </si>
  <si>
    <t>ΛΟΓΑΡΙΑΣΜΟΙ ΔΙΑΧΕΙΡΙΣΕΩΣ ΠΡΟΚΑΤΑΒΟΛΩΝ ΚΑΙ ΠΙΣΤΩΣΕΩΝ</t>
  </si>
  <si>
    <t>35.03</t>
  </si>
  <si>
    <t>Πάγιες προκαταβολές</t>
  </si>
  <si>
    <t>35.03.00</t>
  </si>
  <si>
    <t>35.03.00.0001</t>
  </si>
  <si>
    <t>Υπόλογος διαχειριστής παγίας προκαταβολής</t>
  </si>
  <si>
    <t>35.10</t>
  </si>
  <si>
    <t>Υπόλογοι ενταλμάτων προπληρωμής</t>
  </si>
  <si>
    <t>35.10.00</t>
  </si>
  <si>
    <t>35.10.00.0099</t>
  </si>
  <si>
    <t>Λοιποί υπόλογοι ενταλμάτων προπληρωμής</t>
  </si>
  <si>
    <t>ΜΕΤΑΒΑΤΙΚΟΙ ΛΟΓΑΡΙΑΣΜΟΙ ΕΝΕΡΓΗΤΙΚΟΥ</t>
  </si>
  <si>
    <t>36.01</t>
  </si>
  <si>
    <t>Έσοδα χρήσεως εισπρακτέα</t>
  </si>
  <si>
    <t>36.01.73</t>
  </si>
  <si>
    <t>Eσοδα χρήσεως εισπρακτέα-73</t>
  </si>
  <si>
    <t>36.01.73.0000</t>
  </si>
  <si>
    <t>Εσοδα χρησεως εισπρακτεα ΔΕΗ</t>
  </si>
  <si>
    <t>ΧΡΗΜΑΤΙΚΑ ΔΙΑΘΕΣΙΜΑ</t>
  </si>
  <si>
    <t>38.00</t>
  </si>
  <si>
    <t>Ταμείο</t>
  </si>
  <si>
    <t>38.00.00</t>
  </si>
  <si>
    <t>38.00.00.0001</t>
  </si>
  <si>
    <t>Ταμείο Δήμου</t>
  </si>
  <si>
    <t>38.03</t>
  </si>
  <si>
    <t>Καταθέσεις όψεως σε ευρώ.</t>
  </si>
  <si>
    <t>38.03.00</t>
  </si>
  <si>
    <t>38.03.00.0000</t>
  </si>
  <si>
    <t>ΠΕΙΡΑΙΩΣ Λ/ΣΜΟΣ 3750300200987 (ΠΡΩΗΝ ΑΤΕ)</t>
  </si>
  <si>
    <t>40</t>
  </si>
  <si>
    <t>ΚΕΦΑΛΑΙΟ</t>
  </si>
  <si>
    <t>40.10</t>
  </si>
  <si>
    <t>κεφάλαιο του Δήμου</t>
  </si>
  <si>
    <t>40.10.00</t>
  </si>
  <si>
    <t>40.10.00.0000</t>
  </si>
  <si>
    <t>Κεφάλαιο του Δήμου</t>
  </si>
  <si>
    <t>40.10.00.2001</t>
  </si>
  <si>
    <t>Κεφάλαιο της κοινότητας Ζωνιανών</t>
  </si>
  <si>
    <t>ΑΠΟΘΕΜΑΤΙΚΑ - ΔΙΑΦΟΡΕΣ ΑΝΑΠΡΟΣΑΡΜΟΓΗΣ</t>
  </si>
  <si>
    <t>41.04</t>
  </si>
  <si>
    <t>Ειδικά Αποθεματικά</t>
  </si>
  <si>
    <t>41.04.00</t>
  </si>
  <si>
    <t>41.04.00.0000</t>
  </si>
  <si>
    <t>ΑΠΟΤΕΛΕΣΜΑΤΑ ΕΙΣ ΝΕΟΝ</t>
  </si>
  <si>
    <t>42.01</t>
  </si>
  <si>
    <t>Έλλειμμα χρήσεως εις νέον</t>
  </si>
  <si>
    <t>42.01.00</t>
  </si>
  <si>
    <t>42.01.00.2009</t>
  </si>
  <si>
    <t>Έλλειμα χρήσεως 2009</t>
  </si>
  <si>
    <t>42.01.00.2012</t>
  </si>
  <si>
    <t>Έλλειμα χρήσεως 2012</t>
  </si>
  <si>
    <t>42.01.00.2013</t>
  </si>
  <si>
    <t>Έλλειμμα Χρήσης 2013</t>
  </si>
  <si>
    <t>42.01.00.2014</t>
  </si>
  <si>
    <t>Έλλειμα χρήσεως 2014</t>
  </si>
  <si>
    <t>ΕΠΙΧΟΡΗΓΗΣΕΙΣ ΕΠΕΝΔΥΣΕΩΝ</t>
  </si>
  <si>
    <t>43.00</t>
  </si>
  <si>
    <t>Επιχορηγήσεις μέσω Τακτικού Κρατικού Προϋπολογισμού</t>
  </si>
  <si>
    <t>43.00.00</t>
  </si>
  <si>
    <t>43.00.00.0001</t>
  </si>
  <si>
    <t>Επιχορηγήσεις Απογραφής</t>
  </si>
  <si>
    <t>43.00.00.1001</t>
  </si>
  <si>
    <t>Επιχορηγήσεις</t>
  </si>
  <si>
    <t>43.01</t>
  </si>
  <si>
    <t>Επιχορηγήσεις μέσω προγράμματος Δημοσίων Επενδύσεων</t>
  </si>
  <si>
    <t>43.01.00</t>
  </si>
  <si>
    <t>Κεντρικοί Αυτοτελείς Πόροι  από το Πρόγραμμα Δημοσίων Επενδύσεων (Σ.Α.Τ.Α.)</t>
  </si>
  <si>
    <t>43.01.00.0001</t>
  </si>
  <si>
    <t>43.01.01</t>
  </si>
  <si>
    <t>Επιχορηγήσεις του ειδικού προγράμματος Τοπικής Αυτοδιοίκησης (ΕΠΤΑ άρθρο 13 Ν 2539/97)</t>
  </si>
  <si>
    <t>43.01.01.0000</t>
  </si>
  <si>
    <t>Επιχορηγήσεις από ΣΑΤΑ</t>
  </si>
  <si>
    <t>43.01.01.0002</t>
  </si>
  <si>
    <t>(11.02.01.0017) Επέκταση δικτύου ύδρευσης στο Δ.Δ. Μελιδονίου</t>
  </si>
  <si>
    <t>43.01.01.0003</t>
  </si>
  <si>
    <t>(11.02.01.0018) Επέκταση δικτύου ύδρευσης Πανόρμου</t>
  </si>
  <si>
    <t>43.01.01.0004</t>
  </si>
  <si>
    <t>(11.02.01.0016) Επεκτάσεις δικτύου ύδρευσης  οικισμού Μπαλί</t>
  </si>
  <si>
    <t>43.01.01.0005</t>
  </si>
  <si>
    <t>(11.02.03.0032) Κατασκευή φρεατίων ομβρίων Δ.Δ.ΠΕΡΑΜΑΤΟΣ</t>
  </si>
  <si>
    <t>43.01.01.0006</t>
  </si>
  <si>
    <t>(11.02.02.0028) Κατασκευή τεχνικών ομβρύων Δ.Δ. Αγγελιανών</t>
  </si>
  <si>
    <t>43.01.01.0007</t>
  </si>
  <si>
    <t>(11.02.01.0019) Ερευνητική Γεώτρηση Δ.Δ. Αλφάς (Σχ. Δ.Σ. 99/2002)</t>
  </si>
  <si>
    <t>43.01.01.0008</t>
  </si>
  <si>
    <t>(11.02.02.0029) Επέκταση δικτύου άρδευσης Περάματος</t>
  </si>
  <si>
    <t>43.01.01.0009</t>
  </si>
  <si>
    <t>(17.31.00.0013) Τσιμεντόστρωση αγροτικών δρόμων Δ.Δ. Αγγελιανών</t>
  </si>
  <si>
    <t>43.01.01.0010</t>
  </si>
  <si>
    <t>(17.31.00.0017) Τσιμεντόστρωση δημοτικών δρόμων Δ.Δ. Αγίου Μάμα</t>
  </si>
  <si>
    <t>43.01.01.0011</t>
  </si>
  <si>
    <t>(11.02.03.0023) Επέκταση δικτύων αποχ.Δ.Δ. ΣΚΕΠΑΣΤΗΣ</t>
  </si>
  <si>
    <t>43.01.01.0012</t>
  </si>
  <si>
    <t>(11.10.00.0001) Περίφραξη Νεκροταφείου Δ.Δ. ΠΕΡΑΜΑΤΟΣ</t>
  </si>
  <si>
    <t>43.01.01.0013</t>
  </si>
  <si>
    <t>(17.71.00.0003) Επεκτάσεις φωτισμού</t>
  </si>
  <si>
    <t>43.01.01.1001</t>
  </si>
  <si>
    <t>Επιχορηγήσεις του ειδικού προγράμματος Τοπικής Αυτοδιοίκησης</t>
  </si>
  <si>
    <t>43.01.09</t>
  </si>
  <si>
    <t>Λοιπά ειδικά προγράμματα</t>
  </si>
  <si>
    <t>43.01.09.0001</t>
  </si>
  <si>
    <t>ΘΗΣΕΑΣ</t>
  </si>
  <si>
    <t>43.01.09.0003</t>
  </si>
  <si>
    <t>(15.11.03.0002)  Αξιοποίηση Βιολογικού Καθαρισμού Περάματος(ΕΤΕΡΠΣ 2005)</t>
  </si>
  <si>
    <t>43.01.09.0005</t>
  </si>
  <si>
    <t>(17.31.00.0031) Αγροτική Οδοποιία Πανόρμου-Ρουμελή (ΘΗΣΕΑΣ)</t>
  </si>
  <si>
    <t>43.01.09.0006</t>
  </si>
  <si>
    <t>(13.02.03.0004) Προμήθεια απορριμματοφόρου αυτοκινήτου (ΘΗΣΕΑΣ)</t>
  </si>
  <si>
    <t>43.01.09.0007</t>
  </si>
  <si>
    <t>(11.02.03.0038) Κατασκευή εσωτερικού αποχετευτικού δικτύου Δ.Δ. Αχλαδέ-Εξάνδη Δ.Δ. Μελιδονίουπρος Βιολ. Πανόρμου-ΘΗΣΕΑΣ</t>
  </si>
  <si>
    <t>43.01.09.0008</t>
  </si>
  <si>
    <t>(11.00.10.0008) Βελτίωση θεάτρου Περάματος-πλακοστρώσεις(Πρόγραμμα LEADER)</t>
  </si>
  <si>
    <t>43.01.09.0009</t>
  </si>
  <si>
    <t>(11.02.01.0042) Αντικατάσταση δικτύων ύδρευσης σε Δ.Δ. Δήμου-ΘΗΣΕΑ</t>
  </si>
  <si>
    <t>43.01.09.0010</t>
  </si>
  <si>
    <t>(15.20.20.0011) Εφαρμογή Σχεδίου Πόλης Μπαλί - Περάματος Δήμου Μυλοποτάμου</t>
  </si>
  <si>
    <t>43.01.09.0011</t>
  </si>
  <si>
    <t>(15.20.20.0012) Πράξη εφαρμογής σχεδίου πόλεως μελ οικ. Πανόρμου (ΕΤΕΡΠΣ)</t>
  </si>
  <si>
    <t>43.01.09.0012</t>
  </si>
  <si>
    <t>(15.11.02.0014) Κατασκευή αποδυτηρίων - περίφραξη &amp; ηλεκτροφωτισμός Γηπέδου Περάματος (ΘΗΣΕΑΣ)</t>
  </si>
  <si>
    <t>43.01.09.0013</t>
  </si>
  <si>
    <t>(11.02.00.0003) Κατασκ.αποδυτ,-περίφρ.&amp;ηλεκτρ Γηπεδο Μαργαριτών</t>
  </si>
  <si>
    <t>43.01.09.0014</t>
  </si>
  <si>
    <t>Ανάπτυξη Ευρυζωνικού Δικτύου τοπικής πρόσβασης στο Δήμο Γεροποτάμου(Σχ απ 49/06 ΔΣ)</t>
  </si>
  <si>
    <t>43.01.09.0015</t>
  </si>
  <si>
    <t>(17.31.00.0038) Δημοτική Οδοποία (Β΄Φάση)-ΘΗΣΕΑΣ</t>
  </si>
  <si>
    <t>43.01.09.0016</t>
  </si>
  <si>
    <t>(17.31.00.0041) Αγροτική οδοπ.Αγιου Μάμα Χουμερίου (ΘΗΣΕΑΣ)</t>
  </si>
  <si>
    <t>43.01.09.0017</t>
  </si>
  <si>
    <t>(17.31.00.0054) Δρόμος από Αλφά προς Ελευθερνα (ΘΗΣΕΑΣ)</t>
  </si>
  <si>
    <t>43.01.09.0018</t>
  </si>
  <si>
    <t>(11.02.01.0043) Ύδρευση οικισμών Αλφάς-Αβδελά, Δήμου Γεροποτάμου</t>
  </si>
  <si>
    <t>43.01.09.0019</t>
  </si>
  <si>
    <t>(11.02.05.0016) Αποπεράτωση βιολογικού καθαρισμού Δ.Δ Πανόρμου- Ρουμελή (ΕΤΕΡΠΣ) Α.Π. 793/04-07-2006</t>
  </si>
  <si>
    <t>43.01.09.0021</t>
  </si>
  <si>
    <t>(17.31.00.0029) Εσωτερική Οδοποιία Δ.Δ. Πανόρμου</t>
  </si>
  <si>
    <t>43.01.09.0022</t>
  </si>
  <si>
    <t>(17.31.00.0035) Εσωτερική Οδοποιία Β φάση Θησέας</t>
  </si>
  <si>
    <t>43.01.09.0023</t>
  </si>
  <si>
    <t>(17.31.00.0042) Εσωτερική Οδοποιία Ρούμελη Θησέας</t>
  </si>
  <si>
    <t>43.01.09.0024</t>
  </si>
  <si>
    <t>(17.31.00.0037) Δημοτική οδοποιία ΘΗΣΕΑΣ</t>
  </si>
  <si>
    <t>43.01.09.0025</t>
  </si>
  <si>
    <t>(11.02.03.0037) Επέκταση δικτύων αποχέτευσης ΔΔ Αγελιανών ΘΗΣΕΑΣ</t>
  </si>
  <si>
    <t>43.01.09.0026</t>
  </si>
  <si>
    <t>(15.11.02.0021) Κατασκευή κτιρίου και χώρου οχημάτων - συνεργείων</t>
  </si>
  <si>
    <t>43.01.09.0027</t>
  </si>
  <si>
    <t>(17.71.00.0004) Έργα ανάπλασης στο ΤΔ Περάματος, 2ο υποέργο: Φωτισμός κοινοχρήστων χώρων εντός ΤΔ Περάματος (ΘΗΣΕΑΣ)</t>
  </si>
  <si>
    <t>43.01.09.0028</t>
  </si>
  <si>
    <t>(15.11.03.0061) Κατασκευή αγωγού  λυμάτων ΔΔ Μαργαριτών(Λαγκά) και ΔΔ Αλφάς (Αλφά-Καλλέργο-Σκορδίλο) προς Βιολογικό Περάματος</t>
  </si>
  <si>
    <t>43.01.09.0029</t>
  </si>
  <si>
    <t>(11.02.05.0017) Αξιοποίηση Βιολογικού Καθαρισμού Πανόρμου (ΕΤΕΡΠΣ)</t>
  </si>
  <si>
    <t>43.01.09.0030</t>
  </si>
  <si>
    <t>(17.90.00.0005) Εργα ανάπλασης ΤΔ Περάματος</t>
  </si>
  <si>
    <t>43.01.09.0032</t>
  </si>
  <si>
    <t>(11.00.10.0009-10 &amp; 14.09.00.0030) Κουρήτεια οδός</t>
  </si>
  <si>
    <t>43.01.09.0033</t>
  </si>
  <si>
    <t>(30-7413.003 - αδιάθετο) Κτηματογράφηση οικ. Κρασο</t>
  </si>
  <si>
    <t>43.01.09.0034</t>
  </si>
  <si>
    <t>(10.04.00.0003) Επιχορήγηση για αγορά οικοπέδου στο Μπαλί.</t>
  </si>
  <si>
    <t>43.01.09.0035</t>
  </si>
  <si>
    <t>(11.02.03.0039)  Βελτίωση  αποχετευτικού δικτύου Τ.Δ.Ρουμελή</t>
  </si>
  <si>
    <t>43.01.09.0036</t>
  </si>
  <si>
    <t>(10.04.00.0002) Επιχορήγηση για αγορά γηπέδου εκτός οικισμού Πανόρμου</t>
  </si>
  <si>
    <t>43.01.09.0037</t>
  </si>
  <si>
    <t>(11.02.03.0044) Αντικατάσταση - Βελτίωση Αποχετευτικού δικτύου Τ.Δ. Αγγελιανών(ΥΠ.ΕΣ.)</t>
  </si>
  <si>
    <t>43.01.09.0038</t>
  </si>
  <si>
    <t>(11.02.03.0043) Αντιπλημμυρική Προστασία Τ.Δ. Ρουμελή (ΥΠ.ΕΣ)</t>
  </si>
  <si>
    <t>43.01.09.0039</t>
  </si>
  <si>
    <t>(15.17.90.0047) Αντιπλημμυρική Προστασία Τ.Δ. Μελιδονίου (ΥΠ.ΕΣ.)</t>
  </si>
  <si>
    <t>43.01.09.0040</t>
  </si>
  <si>
    <t>(11.02.03.0045) Αντιπλημμυρική Προστασία Τ.Δ. Πανόρμου (ΥΠ.ΕΣ.)</t>
  </si>
  <si>
    <t>43.01.09.0041</t>
  </si>
  <si>
    <t>(11.02.03.0046) Αντιπλημμυρική προστασία Μπαλί</t>
  </si>
  <si>
    <t>43.01.09.0042</t>
  </si>
  <si>
    <t>(15.17.90.0048) Κατασκευή δικτύων αποχέτευσης εντός Τ. Δ. Περάματος Δήμου Γεροποτάμου</t>
  </si>
  <si>
    <t>43.01.09.0043</t>
  </si>
  <si>
    <t>(11.02.00.0010) Κατασκευή κλειστού Γυμναστηρίου Τ 11 Β</t>
  </si>
  <si>
    <t>43.01.09.0044</t>
  </si>
  <si>
    <t>ΘΗΣΕΑΣ Δ.Ε ΚΟΥΛΟΥΚΩΝΑ 43.01.09.0001</t>
  </si>
  <si>
    <t>43.01.09.0045</t>
  </si>
  <si>
    <t>(15.11.02.1025) Αθλητικό κέντρο Λιβαδίων</t>
  </si>
  <si>
    <t>43.01.09.0099</t>
  </si>
  <si>
    <t>43.01.09.1099</t>
  </si>
  <si>
    <t>(15.17.90.1015) Κατασκευή γηπέδου ποδοσφαίρου (50*96) Καλύβου</t>
  </si>
  <si>
    <t>43.01.09.1100</t>
  </si>
  <si>
    <t>(15.17.90.1097) Αναβάθμιση κοινόχρηστων χώρων οικισμών Καλλέργος-Καλανδαρέ-Καλαμάς-Πασαλίτες και Μελισσουργάκι Δ.Μυλοποτάμου</t>
  </si>
  <si>
    <t>43.04</t>
  </si>
  <si>
    <t>Επιχορηγήσεις Ευρωπαϊκής Ένωσης (ΕΕ)</t>
  </si>
  <si>
    <t>43.04.00</t>
  </si>
  <si>
    <t>43.04.00.0002</t>
  </si>
  <si>
    <t>(17.31.00.0072) Βελτίωση τμήματος οδικού δικτύου εντός οικισμού Περάματος</t>
  </si>
  <si>
    <t>43.04.00.0003</t>
  </si>
  <si>
    <t>(15.17.31.3003) Ανάδειξη και αξιοποίηση ορεινών όγκων δήμου Κουλούκωνα (δρόμος από παρεκκλήσι Αρχαγγέλου Μιχαήλ ως Δαμόθι)</t>
  </si>
  <si>
    <t>43.04.00.0004</t>
  </si>
  <si>
    <t>(15.17.31.1076) Ανάδειξη και αξιοποίηση  ορεινών όγκων δήμου Κουλούκωνα (δρόμος από Κοιν. Δεξαμενή Πεντεμάτι έως Παρεκκλήσι Οσίου Εφραίμ</t>
  </si>
  <si>
    <t>43.04.00.0099</t>
  </si>
  <si>
    <t>Λοιπές επιχορηγήσεις Ευρωπαϊκής Ένωσης (ΕΕ)</t>
  </si>
  <si>
    <t>43.04.00.0100</t>
  </si>
  <si>
    <t>Λειτουργική ενοποίηση υφισταμένων Πληροφοριακών συστημάτων ΕΣΠΑ Ε.Π.Διοικητικη Μεταρ/ση</t>
  </si>
  <si>
    <t>43.04.00.0101</t>
  </si>
  <si>
    <t>43.04.00.0103</t>
  </si>
  <si>
    <t>(15.17.90.1096) Ανάπλαση οικισμού Κράνας Δήμου Μυλοποτάμου</t>
  </si>
  <si>
    <t>43.04.00.0104</t>
  </si>
  <si>
    <t>(17.90.00.0025) Αναβάθμση κοινοχρήστων χώρων οικισμού Μαργαριτών Δήμου Μυλοποτάμου</t>
  </si>
  <si>
    <t>43.04.00.0105</t>
  </si>
  <si>
    <t>(17.90.00.0024) Αναβάθμιση κοινοχρήστων χώρων οικισμού Αλόιδων</t>
  </si>
  <si>
    <t>43.05</t>
  </si>
  <si>
    <t>Επιχορηγήσεις Δημοσίων Επενδύσεων από το πρόγραμμα Σχολικής Στέγης (ΟΣΚ)</t>
  </si>
  <si>
    <t>43.05.00</t>
  </si>
  <si>
    <t>43.05.00.0001</t>
  </si>
  <si>
    <t>(15.17.31.3001) _x000D_
Αναβάθμιση σχολικών υποδομών της Ν.Α. Ρεθύμνης με βάση την κατανομή της ΤΕΔΚ Ρεθύμνης</t>
  </si>
  <si>
    <t>43.05.00.0002</t>
  </si>
  <si>
    <t>(15.17.90.0062) _x000D_
Αναβάθμιση σ_x000D_
χολικών υποδομών της Ν.Α. Ρεθύμνης με βάση την κατανομή της ΤΕΔΚ Ρεθύμνης</t>
  </si>
  <si>
    <t>43.05.00.0003</t>
  </si>
  <si>
    <t>(15.17.00.2001) Αναβάθμιση των σχολικών υποδομών της ΝΑ Ρεθύμνης ΟΣΚ</t>
  </si>
  <si>
    <t>43.18</t>
  </si>
  <si>
    <t>Επιχορηγήσεις διαφόρων Υπουργείων για ειδικά έργα προγράμματος Δ.Ε.</t>
  </si>
  <si>
    <t>43.18.00</t>
  </si>
  <si>
    <t>Υπουργείο Εσωτερικών</t>
  </si>
  <si>
    <t>43.18.00.0000</t>
  </si>
  <si>
    <t>(17.90.00.0002) Ασφαλτόστρωση πλατείας Δ.Δ.Μαργαριτών</t>
  </si>
  <si>
    <t>43.18.00.0001</t>
  </si>
  <si>
    <t>(11.00.06.0002) Προσθήκη αιθουσών στο Δημ.Σχολείο Δ.Δ. Μαργαριτών (ΝΟΜ.ΑΥΤ/ΣΗ ΡΕΘ.</t>
  </si>
  <si>
    <t>43.18.00.0002</t>
  </si>
  <si>
    <t>(11.07.00.0005) Επιχορήγηση για υλοποίηση προγράμματος ΚΕΠ</t>
  </si>
  <si>
    <t>43.18.00.0003</t>
  </si>
  <si>
    <t>(15.20.20.0011) Εφαρμογή σχεδίου Πόλεως Περάματος - Μπαλί (Α΄υποέργο)</t>
  </si>
  <si>
    <t>43.18.00.0004</t>
  </si>
  <si>
    <t>(11.00.00.0009) Επιχορήγηση Νομ Αυτ για προσθήκη αιθουσών σε ΔΔΜπαλί &amp; Αγγελιανών</t>
  </si>
  <si>
    <t>43.18.00.0005</t>
  </si>
  <si>
    <t>(11.00.00.0004) Εξοπλισμός (και κατασκευή)Πολιτιστικού κέντρου Χαρουπόμυλου</t>
  </si>
  <si>
    <t>43.18.00.0006</t>
  </si>
  <si>
    <t>(11.00.00.0015) Προσθήκη αιθουσών στο Δημ.Σχολείο Σισών-ΝΑΡ</t>
  </si>
  <si>
    <t>43.18.00.0007</t>
  </si>
  <si>
    <t>(11.00.00.0012) Αποπεράτωση εργασιών στο Α΄Δημ.Σχολείο Περάματος</t>
  </si>
  <si>
    <t>43.18.00.0008</t>
  </si>
  <si>
    <t>(11.00.00.0011) Προσθήκη αίθουσας στο Δημ.Σχολείο Αλφάς</t>
  </si>
  <si>
    <t>43.18.00.0009</t>
  </si>
  <si>
    <t>(17.31.00.0049) Αγροτική Οδοποιία Δήμου Γεροποτάμου (ΘΗΣΕΑΣ-οριστική ένταξη Περιφ.Κρητης 309/21-01-2008)</t>
  </si>
  <si>
    <t>43.18.00.0010</t>
  </si>
  <si>
    <t>(15.17.90.0029) Αντιπλημμυρική προστασία(ΘΗΣΕΑΣ - οριστική ένταξη Περιφ.Κρήτης 310/21-01-2008)</t>
  </si>
  <si>
    <t>43.18.00.0011</t>
  </si>
  <si>
    <t>(15.17.31.0050) Παρεμβάσεις- βελτιώσεις επαρχιακού</t>
  </si>
  <si>
    <t>43.18.00.0012</t>
  </si>
  <si>
    <t>(10.00.00.0007) Αγορά ακινήτων-Οικοπέδων</t>
  </si>
  <si>
    <t>43.18.00.0013</t>
  </si>
  <si>
    <t>(15.11.02.0024) Αποπεράτωση αιθουσών διδασκαλίας στα Δημ. Σχολεία ΤΔ Σισών, Αγγελιανών, Μαργαριτών και οικισμού Μπαλί ΤΔ Μελιδονίου (Ν.Α.Ρ.)</t>
  </si>
  <si>
    <t>43.18.00.0014</t>
  </si>
  <si>
    <t>(17.31.00.0056) Περιπατητικό μονοπάτι Ορθέ (Ν.Α.Ρ.)</t>
  </si>
  <si>
    <t>43.18.00.0015</t>
  </si>
  <si>
    <t>(11.00.00.0003) Προσθήκη αιθουσών στο Δημ. Σχολείο Αγγελιανών (ΥΠ.ΕΣ.)</t>
  </si>
  <si>
    <t>43.18.00.0016</t>
  </si>
  <si>
    <t>(14.40.00.0002) Κάδοι απορριμάτων (ΥΠ.ΕΣ.)</t>
  </si>
  <si>
    <t>43.18.00.0017</t>
  </si>
  <si>
    <t>(14.03.00.0038,14.03.02.0019-0020,14.08.02.0011) Υπ.ΕΣ.</t>
  </si>
  <si>
    <t>43.18.00.0018</t>
  </si>
  <si>
    <t>(14.03.02.0018) Κρουστικός Εκτυπωτής (ΥΠ.ΕΣ.)</t>
  </si>
  <si>
    <t>43.18.00.0019</t>
  </si>
  <si>
    <t>(12.00.00.0012) ΠΥΡΟΠΡΟΣΤΑΣΙΑ</t>
  </si>
  <si>
    <t>43.18.00.0020</t>
  </si>
  <si>
    <t>(12.00.00.0009) ΠΥΡΟΠΡΟΣΤΑΣΙΑ</t>
  </si>
  <si>
    <t>43.18.04</t>
  </si>
  <si>
    <t>Υπουργείο Υγείας - Πρόνοιας</t>
  </si>
  <si>
    <t>43.18.04.0001</t>
  </si>
  <si>
    <t>(11.00.00.0001) Γραφείο παροχής Κοινωνικής Υποστήριξης</t>
  </si>
  <si>
    <t>43.18.05</t>
  </si>
  <si>
    <t>Υπουργείο Αγροτικής Ανάπτυξης</t>
  </si>
  <si>
    <t>43.18.05.0001</t>
  </si>
  <si>
    <t>(17.31.00.0040) Βελτίωση  Εσωτερικής Οδοποιίας  Μπαλί</t>
  </si>
  <si>
    <t>43.18.05.0002</t>
  </si>
  <si>
    <t>(11.02.02.0044) Αντικατάσταση φθαρμένων  δικτύων  Αρδευσης Σισών Μελιδονίου</t>
  </si>
  <si>
    <t>43.18.05.0003</t>
  </si>
  <si>
    <t>(17.90.00.0022) Κατασκευή Χώρου Πολιτιστικών Δραστηριοτήτων Δ.Μυλοποτάμου - ΠΡΟΓΡΑΜΜΑ ΑΓΡ. ΑΝΑΠΤΥΞΗΣ 2007-2015</t>
  </si>
  <si>
    <t>43.18.06</t>
  </si>
  <si>
    <t>ΥΠΟΥΡΓΕΙΟ ΠΑΙΔΕΙΑΣ</t>
  </si>
  <si>
    <t>43.18.06.0000</t>
  </si>
  <si>
    <t>(11.00.06.0005 &amp; 10) Προσθήκη αιθουσών στο Δημ.Σχολείο Σισών-ΝΑΡ..</t>
  </si>
  <si>
    <t>43.18.06.0001</t>
  </si>
  <si>
    <t>(11.00.00.0006-7) Εργασίες στα Σχολεία του Δήμου μας</t>
  </si>
  <si>
    <t>43.18.06.0002</t>
  </si>
  <si>
    <t>(11.00.00.0017) Εργασίες αντικατατάστασης κουφωμάτων κ.λ.π.σε Σχολεία του Δήμου μας. (ΟΣΚ)</t>
  </si>
  <si>
    <t>43.18.06.0003</t>
  </si>
  <si>
    <t>(11.00.00.0014) Επιχορηγήσεις Νομαρχιακής Αυτοδιοίκησης Προσθήκες σε σχολεία Αγγελιανών</t>
  </si>
  <si>
    <t>43.18.06.0004</t>
  </si>
  <si>
    <t>(15.11.02.0025) Ανακατασκευή χώρων υγιεινής  1ου Δημοτικού Σχολείου Περάματος (ΝΑΡ)</t>
  </si>
  <si>
    <t>43.18.06.0006</t>
  </si>
  <si>
    <t>(11.02.00.0006) Βελτίωση - Ολοκλήρωση χώρου άθλησης στο Δ.Δ. Μαργαριτών</t>
  </si>
  <si>
    <t>43.20</t>
  </si>
  <si>
    <t>Επιχορηγήσεις από περιφερειακά πρόγραμματα</t>
  </si>
  <si>
    <t>43.20.00</t>
  </si>
  <si>
    <t>Χρηματοδότηση από Περιφερειακά Επιχειρησιακά  Προγράμματα</t>
  </si>
  <si>
    <t>43.20.00.0001</t>
  </si>
  <si>
    <t>Κτηματογράφηση αποτύπωση  και εφαρμογή του ορίου  απαλωτρίωσης στην Επαρχιακή οδό Ορθέ - Πηγουνιανών</t>
  </si>
  <si>
    <t>43.20.00.0002</t>
  </si>
  <si>
    <t>(17.90.00.0004) Ανάπλαση Πανόρμου (ΝΕΑ ΟΠΑΑΧ)</t>
  </si>
  <si>
    <t>43.20.00.0003</t>
  </si>
  <si>
    <t>(17.31.00.0044)  Βελτίωση υφιστ. Κτηνοτρ.δρόμων Αγ.Μάμας-Αβδελά-Τηγάνια (Νέα ΟΠΑΑΧ)</t>
  </si>
  <si>
    <t>43.20.00.0004</t>
  </si>
  <si>
    <t>(17.31.00.0053)  Κεντρική Αγροτική οδός Πέραμα προς Λειβάδια και Αγγελιανά Δήμου Γεροποτά (ΝΕΑ ΟΠΑΑΧ)</t>
  </si>
  <si>
    <t>43.20.00.0005</t>
  </si>
  <si>
    <t>(17.31.00.0043) Βελτίωση Εσωτερικής Οδοποιίας οικισμού Περάματος (ΝΕΑ ΟΠΑΑΧ)</t>
  </si>
  <si>
    <t>43.20.00.0006</t>
  </si>
  <si>
    <t>(11.02.02.0047) Αντικ. - Βελτίωση φθαρμένων αρδευτικών δικτύων Σισών (ΝΕΑ ΟΠΑΑΧ)</t>
  </si>
  <si>
    <t>43.20.00.0007</t>
  </si>
  <si>
    <t>(17.31.00.0039) Κεντρική αγροτική οδός Εξάνδη - Αχλαδές - Σιριπιδιανά (ΝΕΑ ΟΠΑΑΧ)</t>
  </si>
  <si>
    <t>43.20.00.0008</t>
  </si>
  <si>
    <t>(11.02.02.0046) Αντικατάσταση - Βελτίωση φθαρμένων αρδευτικών δικτύων Αχλαδέ</t>
  </si>
  <si>
    <t>43.20.00.0009</t>
  </si>
  <si>
    <t>(11.02.02.0045) Αντικ. - Βελτίωση φθαρμένων αρδευτικών δικτύων Σκεπαστής</t>
  </si>
  <si>
    <t>43.20.00.0010</t>
  </si>
  <si>
    <t>(11.00.00.0013) Δημιουργία &amp; εξοπλισμός εποχικού Βρεφονηπιακού Σταθμού ΔΔ. ΑΛΦΑΣ-1ο &amp; 2ο ΥΠΟΕΡΓΟ-ΟΠΑΑΧ</t>
  </si>
  <si>
    <t>43.20.00.0014</t>
  </si>
  <si>
    <t>(16.17.00.0007) Προμήθεια και εγκατάσταση δικτυακού εξοπλισμού και επέκταση πληροφοριακού συστήματος ηλεκτρονικής εξυπηρέτησης πολιτών του Δήμου ΠΕΠ</t>
  </si>
  <si>
    <t>43.20.00.0015</t>
  </si>
  <si>
    <t>(15.11.03.0064) Αποχετευτικός αγωγός Μαργαριτών-Χουμερίου (ΠΕΠ)</t>
  </si>
  <si>
    <t>43.20.00.0016</t>
  </si>
  <si>
    <t>(15.20.10.0008) Μελέτη προστασίας- αξιοποίησης-ενιαίας διαχείρισης υδάτινου δυναμικού δήμου Γεροποτάμου (ΠΕΠ)</t>
  </si>
  <si>
    <t>43.20.00.0017</t>
  </si>
  <si>
    <t>(17.31.00.0051) Βελτίωση Δημοτικών Οδών Πλευριανά-Σταυρωμένος προς Μαργαρίτες και επαρχιακή Οδό (ΠΕΠ)</t>
  </si>
  <si>
    <t>43.20.00.0018</t>
  </si>
  <si>
    <t>(11.02.00.0005) Κατασκευή Δεξαμενών Ύδρευσης αιγοπροβάτων στην ευρύτερη περιοχή του Δήμου (ΠΕΠ)</t>
  </si>
  <si>
    <t>43.20.00.0019</t>
  </si>
  <si>
    <t>Βελτίωση τμήματος οδικού δικτύου εντός οικισμού Περάματος (30-7333.009)</t>
  </si>
  <si>
    <t>43.20.00.0099</t>
  </si>
  <si>
    <t>Λοιπές Χρηματοδοτήσεις από Περιφερειακά Επιχειρησιακά  Προγράμματα</t>
  </si>
  <si>
    <t>43.20.00.1099</t>
  </si>
  <si>
    <t>Λοιπές χρηματοδοτήσεις από Περιφερειακά Επιχειρησιακά Προγράμματα</t>
  </si>
  <si>
    <t>43.20.00.1103</t>
  </si>
  <si>
    <t>(17.90.00.0023) Επιχορήγηση για το έργο: "Κατασκευή τοιχίου και πλακοσκεπούς οχετού για την επέκταση και διαμόρφωση της πλατείας Απλαδιανών"</t>
  </si>
  <si>
    <t>43.20.00.1104</t>
  </si>
  <si>
    <t>(17.90.00.0026) Επιχορήγηση για το έργο: "Κατασκευή συνθετικού χλοοτάπητα στο Γήπεδο Γαράζου"</t>
  </si>
  <si>
    <t>43.20.00.1107</t>
  </si>
  <si>
    <t>(11.00.00.0010) Ανοικτό Πολιτιστικό Κέντρο παραδοσιακών Επαγγελμάτων στο ΤΔ Αξού Δήμου Μυλοποτάμου (αποφ.Περιφ. 7130/4-10-2013)</t>
  </si>
  <si>
    <t>43.20.00.1108</t>
  </si>
  <si>
    <t>(17.90.00.0017) Γήπεδο 5χ5 με ηλεκτροφωτισμό στο ΤΔ Αγγελιανών</t>
  </si>
  <si>
    <t>43.20.02</t>
  </si>
  <si>
    <t>ΕΠΤΑ</t>
  </si>
  <si>
    <t>43.20.02.0001</t>
  </si>
  <si>
    <t>(17.31.00.0033) Επιχορήγηση για το έργο Δημοτική - Διαδημοτική Οδοποιία (ΕΠΤΑ)</t>
  </si>
  <si>
    <t>43.20.02.0002</t>
  </si>
  <si>
    <t>(17.71.00.0001) Επιχορήγηση για το έργο Επεκτάσεις ΦΟΠ (ΕΠΤΑ)</t>
  </si>
  <si>
    <t>43.20.02.0003</t>
  </si>
  <si>
    <t>(17.31.00.0034) Επιχορήγηση για το έργο Αγροτική Οδοποιία &amp; συμπλ.έργα (β' υποέργο) (ΕΤΠΑ)</t>
  </si>
  <si>
    <t>43.20.02.0004</t>
  </si>
  <si>
    <t>(17.90.00.0001 1η βελτ.) Επιχορήγηση για το έργο Κατασκευή Γέφυρας Περάματος (ΕΠΤΑ)</t>
  </si>
  <si>
    <t>43.20.02.0005</t>
  </si>
  <si>
    <t>(11.02.01.0032) Αντικατ. Επεκτ. Δικτύων ύδρευσης  Β΄φάση (ΕΠΤΑ)</t>
  </si>
  <si>
    <t>43.20.02.0006</t>
  </si>
  <si>
    <t>(17.31.00.0032) Επιχορήγηση για το έργο Οδικές Προσβάσεις Δημαρχείου</t>
  </si>
  <si>
    <t>43.20.02.0007</t>
  </si>
  <si>
    <t>(17.31.00.0003) Επιχορήγηση για το έργο "Δρόμος από νέα γέφυρα προς παλιά Εθνική οδό"</t>
  </si>
  <si>
    <t>43.20.02.0008</t>
  </si>
  <si>
    <t>(11.02.01.0025) Ανόρυξη Υδρευτικής Γεώτρησης Μπαλί-ΕΠΤΑ</t>
  </si>
  <si>
    <t>43.20.02.0009</t>
  </si>
  <si>
    <t>(17.31.00.0034) Αγροτική οδοποιία &amp; συμπλ.έργα υποδομής(β΄υποέργο)-ΕΠΤΑ</t>
  </si>
  <si>
    <t>43.20.02.0010</t>
  </si>
  <si>
    <t>(10.00.00.0003) Αγορά οικοπέδου για τις ανάγκες παράκαμψης οικισμού Περάματος΄΄ (Τμήμα νέας γέφυρας-παλαιά εθνική οδός)ΕΠΤΑ</t>
  </si>
  <si>
    <t>43.20.02.0013</t>
  </si>
  <si>
    <t>(11.02.02.0035) Ερευνητικές Γεωτρήσεις Αγ. Μάμα-Αβδελών και ευρύτερης περιοχής Δήμου-ΕΠΤΑ</t>
  </si>
  <si>
    <t>43.20.02.0014</t>
  </si>
  <si>
    <t>(11.02.02.0034) Κατασκευή Δεξαμενής συγκέντρωσης λυμμάτων ΑΓ.ΜΑΜΑ-ΕΠΤΑ</t>
  </si>
  <si>
    <t>43.20.02.0015</t>
  </si>
  <si>
    <t>Επεκτ.οικΗλεκτροδότηση αντλιοστ.ύδρ.άρδ.λυμ.(ΕΠΤΑ)</t>
  </si>
  <si>
    <t>43.20.02.0017</t>
  </si>
  <si>
    <t>(11.02.03.0036) Κατασκευή ομβροδεξαμενών στην ευρύτερη περιοχή Αγ.Μάμα Ψηλορείτη(ΟΠΑΑΧ)</t>
  </si>
  <si>
    <t>43.20.02.0018</t>
  </si>
  <si>
    <t>(11.00.09.9005) ΕΠΑΝΑΧΡΗΣΗ ΣΧΟΛΕΙΩΝ ΚΡΑΝΑΣ ΚΑΙ ΔΑΦΝΕΔΩΝ " Ε.Π. ΚΡΗΤΗΣ ΚΑΙ ΝΗΣΩΝ ΑΙΓΑΙΟΥ 2007-2013 ΕΥΡΩΠΑΪΚΟ ΤΑΜΕΙΟ ΠΕΡΙΦΕΡΕΙΑΚΗΣ ΑΝΑΠΤΥΞΗΣ (ΕΤΠΑ</t>
  </si>
  <si>
    <t>43.90</t>
  </si>
  <si>
    <t>Επιχορηγήσεις λοιπές για επενδύσεις και έργα</t>
  </si>
  <si>
    <t>43.90.00</t>
  </si>
  <si>
    <t>Χρηματοδοτήσεις από Κεντρικούς Φορείς</t>
  </si>
  <si>
    <t>43.90.00.0046</t>
  </si>
  <si>
    <t>(17.31.00.0045) ΠΕΠ Κεντρική Δημοτική οδός Ρούμελη προς Πέραμα</t>
  </si>
  <si>
    <t>43.90.00.0047</t>
  </si>
  <si>
    <t>(17.31.00.0046) ΠΕΠ Δρόμος Αγγελιανά-Χανοθιανά προς οικισμό Αλφά</t>
  </si>
  <si>
    <t>43.90.00.0048</t>
  </si>
  <si>
    <t>(17.31.00.0047) ΠΕΠ Βελτίωση οδού  από Ρέχτρα έως Μπαλί</t>
  </si>
  <si>
    <t>43.90.00.0050</t>
  </si>
  <si>
    <t>(17.31.00.0052) ΠΕΠ Βελτίωση κυκλοφορίας &amp; στάθμευσης εντός οικισμού Περάματος</t>
  </si>
  <si>
    <t>43.90.00.0051</t>
  </si>
  <si>
    <t>(11.00.00.0016) Διθέσιο Νηπιαφωγείο Περάματος</t>
  </si>
  <si>
    <t>43.90.00.0052</t>
  </si>
  <si>
    <t>(11.03.00.0017) ΠΕΠ Αποκατάσταση ζημιών στο Βιολογικό καθαρισμό Πανόρμου</t>
  </si>
  <si>
    <t>43.90.00.0053</t>
  </si>
  <si>
    <t>(16.17.00.0008) ΠΕΠ Προμ &amp; εγκ/ση εξοπλισμού για δημιουργία κέν.πρόσβ στο διαδίκτυο</t>
  </si>
  <si>
    <t>43.90.00.0054</t>
  </si>
  <si>
    <t>(17.31.00.0048) ΠΕΠ δρόμος από Μελιδόνι-Εξάνθη προς Αχλαδέ και Εθν.οδό</t>
  </si>
  <si>
    <t>43.90.00.0056</t>
  </si>
  <si>
    <t>(16.17.98.0016) Τοπογραφική βυθομετρική αποτύπωση ευ</t>
  </si>
  <si>
    <t>43.90.00.0057</t>
  </si>
  <si>
    <t>(16.17.98.0017) Μελέτη κυματικής διείσδυσης αλιευτ.</t>
  </si>
  <si>
    <t>43.90.00.0058</t>
  </si>
  <si>
    <t>(16.17.98.0018) Μελέτη στερεομεταφοράς αλιευτικού καταφυγίου</t>
  </si>
  <si>
    <t>43.90.00.0059</t>
  </si>
  <si>
    <t>(16.17.98.0019) Προγραμματικός σχεδιασμός λιμενικών</t>
  </si>
  <si>
    <t>43.90.00.0060</t>
  </si>
  <si>
    <t>(16.17.98.0020) Μελέτη περιβαλλοντικών επιπτώσεων</t>
  </si>
  <si>
    <t>43.90.00.0061</t>
  </si>
  <si>
    <t>(16.17.98.0021) ΠΕΠ Ανάπτυξη ευρυζωνικού δικτύου τοπκής πρόσβασης του Δήμου Γεροποτάμου</t>
  </si>
  <si>
    <t>43.90.00.0062</t>
  </si>
  <si>
    <t>(16.17.98.0022) ΠΕΠ Προώθηση Ευρυζωνικών Υπηρεσιών και Εφαρμογών με χρήση WIFI-HOT SPOTS</t>
  </si>
  <si>
    <t>43.90.00.0063</t>
  </si>
  <si>
    <t>(14.02.03.0016) ΕΞΟΠΛΙΣΜΟΣ ΚΕΠ (ΥΠ.ΕΣ.)</t>
  </si>
  <si>
    <t>43.90.00.0099</t>
  </si>
  <si>
    <t>Λοιπές χρηματοδοτήσεις από Κεντρικούς Φορείς</t>
  </si>
  <si>
    <t>43.90.00.1099</t>
  </si>
  <si>
    <t>43.90.01</t>
  </si>
  <si>
    <t>Επιχορηγήσεις από Εθνικούς πόρους για κάλυψη εκτάκτων αναγκών για έργα</t>
  </si>
  <si>
    <t>43.90.01.0099</t>
  </si>
  <si>
    <t>Λοιπές επιχορηγήσεις από Εθνικούς πόρους για κάλυψη εκτάκτων αναγκών για έργα</t>
  </si>
  <si>
    <t>43.90.01.1099</t>
  </si>
  <si>
    <t>Λοιπές επιχορηγήσεις από Εθνικούς πόρους</t>
  </si>
  <si>
    <t>43.90.01.1101</t>
  </si>
  <si>
    <t>Επιχορήγηση ληξιπρόθεσμων οφειλών για οφειλόμενες δόσεις συμμετοχών</t>
  </si>
  <si>
    <t>43.90.02</t>
  </si>
  <si>
    <t>Έσοδα από Προγραμματικές συμβάσεις για κάλυψη επενδυτικών δαπανων</t>
  </si>
  <si>
    <t>43.90.02.0001</t>
  </si>
  <si>
    <t>(11.00.00.0010) Διαμόρφωση χώρου και κατασκευή μιας αίθουσας στο Νηπιαγωγείο Αλφάς</t>
  </si>
  <si>
    <t>43.90.02.0002</t>
  </si>
  <si>
    <t>(11.00.00.0018) Προμήθεια τριών λυόμενων αιθουσών στο Γυμνάσιο Πανόρμου. (Ν.Α.Ρ.)</t>
  </si>
  <si>
    <t>43.90.02.0004</t>
  </si>
  <si>
    <t>(11.00.00.0001) Αίθουσα πολλαπλών χρήσεων ΤΚ Λίβαδιων</t>
  </si>
  <si>
    <t>43.90.02.0005</t>
  </si>
  <si>
    <t>(11.02.00.0001) Διαμόρφωση και περίφραξη εξωτερικού χώρου γηπέδου ΤΚ Μελιδονίου</t>
  </si>
  <si>
    <t>43.90.02.0006</t>
  </si>
  <si>
    <t>(17.90.00.0002) Αποπεράτωση αίθοσας στο δημοτικό σχολείο Ζωνιανών</t>
  </si>
  <si>
    <t>43.90.02.0007</t>
  </si>
  <si>
    <t>Διαμόρφωση περιβάλλοντα χώρου Ηρώου οικισμού Αβδελών ΤΚ Αγίου Μάμαντα ΔΗΜ.ΕΝΟΤ. ΓΕΡΟΠΟΤΑΜΟΥ  (ΝΑΡ</t>
  </si>
  <si>
    <t>43.90.02.0008</t>
  </si>
  <si>
    <t>Βελτίωση οδικού δικτύου  Δήμου Γεροποτάμου- ΝΑΡ</t>
  </si>
  <si>
    <t>43.90.02.0099</t>
  </si>
  <si>
    <t>Λοιπά έσοδα από Προγραμματικές συμβάσεις για κάλυψη επενδυτικών δαπανων</t>
  </si>
  <si>
    <t>43.90.02.1099</t>
  </si>
  <si>
    <t>Λοιπά έσοδα από προγραμματικές συμβάσεις</t>
  </si>
  <si>
    <t>43.90.02.1100</t>
  </si>
  <si>
    <t>(15.17.31.3010) Κατασκευή στηθαίου σφάλειας και διαγράμμιση οδικού δικτύου περιφέρειας Δήμου Μυλοποτάμου (ΠΡ/ΚΗ ΣΥΜΒΑΣΗ άρθρου 100 Ν. 3852/2010 σχ. απ</t>
  </si>
  <si>
    <t>43.90.09</t>
  </si>
  <si>
    <t>Λοιπές επιχορηγήσεις για επενδύσεις και έργα</t>
  </si>
  <si>
    <t>43.90.09.0001</t>
  </si>
  <si>
    <t>Επιχορηγήσεις για μελέτες</t>
  </si>
  <si>
    <t>43.90.09.0002</t>
  </si>
  <si>
    <t>(11.02.02.0007) Κατασκευή Σκεπάστρου στη Δεξαμενή Αγγελιανών</t>
  </si>
  <si>
    <t>43.90.09.0004</t>
  </si>
  <si>
    <t>(11.02.02.0006) Συντήρηση-επέκταση Λιμνοδεξαμενής στην ΤΚ Αλόιδων ΔΕ Κουλούκωνα ΠΡΟΓΡΑΜΜΑ LEADER ΑΞΟΝΑΣ 4</t>
  </si>
  <si>
    <t>43.90.09.1099</t>
  </si>
  <si>
    <t>43.90.09.1100</t>
  </si>
  <si>
    <t>(17.71.00.0022) Παραλλαγή-Μετατόπιση Δικτύου ΔΕΗ ΑΕ σε τμήμα του οικισμού Μαργαριτών (αποφ.ΔΣ 265/2014)</t>
  </si>
  <si>
    <t>43.99</t>
  </si>
  <si>
    <t>Επιχορηγήσεις επενδύσεων που δεν απορροφήθηκαν και επιστράφηκαν- αντίθετος λογαριασμός</t>
  </si>
  <si>
    <t>43.99.00</t>
  </si>
  <si>
    <t>Επιχορηγ επενδ που δεν απορροφήθηκαν-αντίθετος λογ</t>
  </si>
  <si>
    <t>43.99.00.0003</t>
  </si>
  <si>
    <t>ΒΕΛΤΙΩΣΗ ΟΔΙΚΟΥ ΔΙΚΤΥΟΥ ΠΕΡ.ΓΕΡΟΠΟΤΑΜΟΥ</t>
  </si>
  <si>
    <t>43.99.00.0005</t>
  </si>
  <si>
    <t>Αδιάθετο από ΟΣΚ</t>
  </si>
  <si>
    <t>43.99.00.0007</t>
  </si>
  <si>
    <t>(ΑΔΙΑΘΕΤΟ)Κτηματογράφηση αποτύπωση  και εφαρμογή του ορίου  απαλωτρίωσης στην Επαρχιακή οδό Ορθέ - Πηγουνι</t>
  </si>
  <si>
    <t>43.99.00.0008</t>
  </si>
  <si>
    <t>(ΑΔΙΑΘΕΤΟ)Κατασκευή Δεξαμενής συγκέντρωσης λυμμάτων ΑΓ.ΜΑΜΑ-ΕΠΤΑ</t>
  </si>
  <si>
    <t>43.99.99</t>
  </si>
  <si>
    <t>Αποσβεσθείσες Επιχορηγήσεις</t>
  </si>
  <si>
    <t>43.99.99.0000</t>
  </si>
  <si>
    <t>45</t>
  </si>
  <si>
    <t>ΜΑΚΡΟΠΡΟΘΕΣΜΕΣ ΥΠΟΧΡΕΩΣΕΙΣ</t>
  </si>
  <si>
    <t>45.14</t>
  </si>
  <si>
    <t>Δάνεια για κάλυψη λειτουργικών δαπανών</t>
  </si>
  <si>
    <t>45.14.01</t>
  </si>
  <si>
    <t>Δάνεια από άλλους πιστωτικούς οργανισμούς της ημεδαπής ή της αλλοδαπής (άρθρο 11 Ν.2503/97)</t>
  </si>
  <si>
    <t>45.14.01.0001</t>
  </si>
  <si>
    <t>Δάνειο ΠΑΓΚΡΗΤΙΑ ΤΡΑΠΕΖΑ από Αμιγή Δημοτική Επιχείρηση "Γεροπόταμος"</t>
  </si>
  <si>
    <t>45.15</t>
  </si>
  <si>
    <t>Δάνεια για κάλυψη επενδυτικών δαπανών</t>
  </si>
  <si>
    <t>45.15.01</t>
  </si>
  <si>
    <t>45.15.01.0003</t>
  </si>
  <si>
    <t>Δάνειο 05/11914/00/03</t>
  </si>
  <si>
    <t>45.15.01.0004</t>
  </si>
  <si>
    <t>Δάνειο Probank GR09 0540 0050 0000 0575 2015 018(1.367.923,07 €)</t>
  </si>
  <si>
    <t>45.15.01.0005</t>
  </si>
  <si>
    <t>Δάνειο Τ.Π.Δ 05/12422/00/03</t>
  </si>
  <si>
    <t>45.15.01.0006</t>
  </si>
  <si>
    <t>Δάνειο Τ.Π.Δ 05/12422/00/02</t>
  </si>
  <si>
    <t>45.15.01.0007</t>
  </si>
  <si>
    <t>Δάνειο του ΤΠΔ 2012</t>
  </si>
  <si>
    <t>ΠΡΟΜΗΘΕΥΤΕΣ</t>
  </si>
  <si>
    <t>50.00</t>
  </si>
  <si>
    <t>Προμηθευτές Εσωτερικού</t>
  </si>
  <si>
    <t>50.00.00</t>
  </si>
  <si>
    <t>50.00.00.0011</t>
  </si>
  <si>
    <t>COMPUTER  PLANET Α.Ε.Τ.Ε.</t>
  </si>
  <si>
    <t>50.00.00.0035</t>
  </si>
  <si>
    <t>ΑΜΕΡΙΚΑΝ ΚΟΜΠΙΟΥΤΕΡΣ ΚΑΙ ΕΝΤΖΙΝΙΕΡΣ ΕΛΛΑΣ ΑΤΕΠΕ</t>
  </si>
  <si>
    <t>50.00.00.0049</t>
  </si>
  <si>
    <t>ΑΝΤΩΝΑΚΑΚΗΣ ΚΩΝ/ΝΟΣ ΤΟΥ ΕΜΜΑΝΟΥΗΛ</t>
  </si>
  <si>
    <t>50.00.00.0051</t>
  </si>
  <si>
    <t>ΑΝΩΝΥΜΗ   ΑΝΑΠΤΥΞΙΑΚΗ ΕΤΑΙΡΕΙΑ ΑΜΑΡΙΟΥ</t>
  </si>
  <si>
    <t>50.00.00.0056</t>
  </si>
  <si>
    <t>ΑΣΤΡΙΝΑΚΗΣ ΙΩΑΝΝΗΣ ΤΟΥ ΑΝΤΩΝΙΟΥ</t>
  </si>
  <si>
    <t>50.00.00.0069</t>
  </si>
  <si>
    <t>ΒΑΓΓΕΛΗΣ  Ι.  ΛΙΑΝΔΡΗΣ  "ΤΟ ΣΥΝΟΛΟ"</t>
  </si>
  <si>
    <t>50.00.00.0093</t>
  </si>
  <si>
    <t>ΒΟΥΚΑΛΗΣ ΕΜΜΑΝΟΥΗΛ ΤΟΥ ΙΩΣΗΦ</t>
  </si>
  <si>
    <t>50.00.00.0108</t>
  </si>
  <si>
    <t>ΓΕΩΡΓΙΟΣ ΙΩΑΝ. ΚΑΒΡΟΣ</t>
  </si>
  <si>
    <t>50.00.00.0117</t>
  </si>
  <si>
    <t>ΓΡΑΦΟΤΕΧΝΙΚΗ ΚΡΗΤΗΣ Α.Ε.Ε. ΡΕΘΥΜΝΟ</t>
  </si>
  <si>
    <t>50.00.00.0144</t>
  </si>
  <si>
    <t>Ε.ΜΑΥΡΟΜΑΤΗΣ ΚΑΙ ΣΙΑ Ο.Ε.</t>
  </si>
  <si>
    <t>50.00.00.0157</t>
  </si>
  <si>
    <t>ΕΝΩΣΗ ΑΓΡΟΤΙΚΩΝ ΣΥΝ/ΣΜΩΝ ΜΥΛ/ΜΟΥ</t>
  </si>
  <si>
    <t>50.00.00.0183</t>
  </si>
  <si>
    <t>Κ.ΠΑΠΑΔΑΚΗΣ - Ν.ΛΑΡΕΝΤΖΑΚΗΣ &amp; ΣΙΑ Ο.Ε.</t>
  </si>
  <si>
    <t>50.00.00.0187</t>
  </si>
  <si>
    <t>ΚΑΙΝΟΤΟΜΙΑ   ΟΙΚΟΜΟΤΕΧΝΙΚΟΙ ΣΥΜΒΟΥΛΟΙ Α.Ε.</t>
  </si>
  <si>
    <t>50.00.00.0188</t>
  </si>
  <si>
    <t>ΚΑΛΑΪΤΖΑΚΗΣ   ΕΚΔΟΤΙΚΕΣ ΕΠΙΧΕΙΡΗΣΕΙΣ Α.Ε.</t>
  </si>
  <si>
    <t>50.00.00.0193</t>
  </si>
  <si>
    <t>ΚΑΡΑΓΙΑΝΝΑΚΗ-ΧΑΤΖΗΔΑΚΗ ΓΕΩΡΓΙΑ</t>
  </si>
  <si>
    <t>50.00.00.0207</t>
  </si>
  <si>
    <t>ΚΛΑΔΟΥ ΕΥΑΓΓΕΛΙΑ ΔΙΚΑΣΤΙΚΗ ΕΠΙΜΕΛΗΤΡΙΑ</t>
  </si>
  <si>
    <t>50.00.00.0231</t>
  </si>
  <si>
    <t>ΛΑΔΙΑΝΟΣ ΝΙΚΟΛΑΟΣ</t>
  </si>
  <si>
    <t>50.00.00.0279</t>
  </si>
  <si>
    <t>ΝΕΑ ΚΡΗΤΗ</t>
  </si>
  <si>
    <t>50.00.00.0338</t>
  </si>
  <si>
    <t>ΣΟΛ   (Συνεργαζόμενοι Ορκωτοί Λογιστές)</t>
  </si>
  <si>
    <t>50.00.00.0344</t>
  </si>
  <si>
    <t>ΣΠΥΡΙΔΑΚΗΣ Ι. ΚΩΝΣΤΑΝΤΙΝΟΣ</t>
  </si>
  <si>
    <t>50.00.00.0373</t>
  </si>
  <si>
    <t>ΤΙΤΟΣ ΚΟΚΟΛΑΚΗΣ-ΧΑΡ.ΠΑΤΡΙΚΑΛΑΚΗΣ Ο.Ε.</t>
  </si>
  <si>
    <t>50.00.00.0462</t>
  </si>
  <si>
    <t>ΑΝΑΒΑΘΜΙΣΗ ΟΛΟΚΛΗΡΩΜΕΝΕΣ ΛΥΣΕΙΣ Ο.Ε.</t>
  </si>
  <si>
    <t>50.00.00.0481</t>
  </si>
  <si>
    <t>ΨΑΡΟΚΟΛΥΒΟΣ ΑΝΤΩΝΗΣ ΤΟΥ ΕΜΜ.</t>
  </si>
  <si>
    <t>50.00.00.0532</t>
  </si>
  <si>
    <t>ΝΥΚΤΑΡΗΣ ΒΑΣΙΛΕΙΟΣ</t>
  </si>
  <si>
    <t>50.00.00.0538</t>
  </si>
  <si>
    <t>ΜΟΣΧΑΝΔΡΕΟΥ ΣΟΦΙΑ &amp; ΣΙΑ ΕΕ ΕΚΔΟΣΕΙΣ</t>
  </si>
  <si>
    <t>50.00.00.0558</t>
  </si>
  <si>
    <t>MGS ΜΟΝΟΠΡΟΣΩΠΗ Ε.Π.Ε.</t>
  </si>
  <si>
    <t>50.00.00.0569</t>
  </si>
  <si>
    <t>ΣΥΡΓΙΑΝΟΓΛΟΥ ΜΑΡΙΑ</t>
  </si>
  <si>
    <t>50.00.00.0570</t>
  </si>
  <si>
    <t>ΛΙΟΥΔΑΚΗΣ ΣΤΕΛΙΟΣ</t>
  </si>
  <si>
    <t>50.00.00.0573</t>
  </si>
  <si>
    <t>ΠΟΛΥΧΡΟΝΑΚΗΣ Ι. ΣΤΑΥΡΟΣ</t>
  </si>
  <si>
    <t>50.00.00.0575</t>
  </si>
  <si>
    <t>ΧΝΑΡΗΣ ΚΩΝΣΤΑΝΤΙΝΟΣ</t>
  </si>
  <si>
    <t>50.00.00.0594</t>
  </si>
  <si>
    <t>ΕΚΔΟΣΕΙΣ Ν. ΠΑΠΑΝΙΚΟΛΑΟΥ Α.Ε.</t>
  </si>
  <si>
    <t>50.00.00.0600</t>
  </si>
  <si>
    <t>ΚΛΑΔΟΥ ΣΟΦΙΑ</t>
  </si>
  <si>
    <t>50.00.00.2019</t>
  </si>
  <si>
    <t>COSMOTE - ΚΙΝΗΤΕΣ ΤΗΛΕΠΙΚΟΙΝΩΝΙΕΣ</t>
  </si>
  <si>
    <t>50.00.00.2023</t>
  </si>
  <si>
    <t>ERGO BETON E.Π.E.</t>
  </si>
  <si>
    <t>50.00.00.2044</t>
  </si>
  <si>
    <t>ΑΓΡΟΤΙΚΟΣ ΣΥΝΕΤΑΙΡΙΣΜΟΣ ΓΑΡΑΖΟΥ</t>
  </si>
  <si>
    <t>50.00.00.2103</t>
  </si>
  <si>
    <t>ΑΦΟΙ ΛΕΜΠΙΔΑΚΗ Ο.Ε.</t>
  </si>
  <si>
    <t>50.00.00.2118</t>
  </si>
  <si>
    <t>ΒΑΡΔΑΚΗ  ΝΙΚ. ΘΕΟΠΙΣΤΗ</t>
  </si>
  <si>
    <t>50.00.00.2121</t>
  </si>
  <si>
    <t>ΒΑΡΔΗΣ ΕΥΑΓΓ.ΚΛΙΝΗΣ</t>
  </si>
  <si>
    <t>50.00.00.2153</t>
  </si>
  <si>
    <t>Γ. ΣΦΑΚΙΑΝΑΚΗΣ &amp; ΥΙΟΙ Ο.Ε.</t>
  </si>
  <si>
    <t>50.00.00.2196</t>
  </si>
  <si>
    <t>ΔΑΣΚΑΛΑΚΗΣ  Ι. ΕΜΜΑΝΟΥΗΛ</t>
  </si>
  <si>
    <t>50.00.00.2217</t>
  </si>
  <si>
    <t>ΔΗΜΟΣΝΕΤ Τ.Η.Π. Ε.Π.Ε.</t>
  </si>
  <si>
    <t>50.00.00.2220</t>
  </si>
  <si>
    <t>ΔΗΜΟΤΙΚΗ ΚΟΙΝΩΦΕΛΗΣ ΕΠΙΧΕΙΡΗΣΗ ΜΥΛΟΠΟΤΑΜΟΥ - ΔΗ.Κ.Ε.ΜΥ.</t>
  </si>
  <si>
    <t>50.00.00.2227</t>
  </si>
  <si>
    <t>ΔΙΟΜΑΝΤΑΡΑΚΗΣ ΙΩΑΝΝΗΣ</t>
  </si>
  <si>
    <t>50.00.00.2273</t>
  </si>
  <si>
    <t>ΕΦΗΜΕΡΙΣ ΔΗΜΟΠΡΑΣΙΩΝ &amp; ΠΛΕΙΣΤΗΡΙΑΣΜΩΝ</t>
  </si>
  <si>
    <t>50.00.00.2334</t>
  </si>
  <si>
    <t>ΚΑΛΥΒΙΑΝΑΚΗ ΕΛ-ΚΛΑΔΟΥ ΧΡ Ο.Ε.</t>
  </si>
  <si>
    <t>50.00.00.2372</t>
  </si>
  <si>
    <t>ΚΟΡΝΑΡΟΣ Ν. ΕΛΕΥΘΕΡΙΟΣ</t>
  </si>
  <si>
    <t>50.00.00.2383</t>
  </si>
  <si>
    <t>ΚΟΥΝΑΛΗΣ -ΚΟΥΓΕΝΤΑΚΗΣ-ΣΠΑΧΗΣ Ο.Ε.- ΤΕΧΝΟΚΑΛΥΨΗ</t>
  </si>
  <si>
    <t>50.00.00.2394</t>
  </si>
  <si>
    <t>ΚΥΘΡΑΙΩΤΗ - ΒΑΡΔΑΚΗ  ΜΑΡΙΑ</t>
  </si>
  <si>
    <t>50.00.00.2460</t>
  </si>
  <si>
    <t>ΜΑΡΗΣ ΒΑΣΙΛΕΙΟΣ ΤΟΥ ΜΙΧ</t>
  </si>
  <si>
    <t>50.00.00.2516</t>
  </si>
  <si>
    <t>ΝΙΚΗΦΟΡΟΣ ΜΙΧΑΛΗΣ</t>
  </si>
  <si>
    <t>50.00.00.2555</t>
  </si>
  <si>
    <t>ΠΑΓΚΡΗΤΙΑ ΣΥΝΕΤΑΙΡΙΣΤΙΚΗ ΤΡΑΠΕΖΑ ΣΥΝ. Π.Ε.</t>
  </si>
  <si>
    <t>50.00.00.2608</t>
  </si>
  <si>
    <t>ΡΟΥΚΟΥΝΗ ΧΑΡΙΚΛΕΙΑ ΤΟΥ ΝΙΚΟΛΑΟΥ</t>
  </si>
  <si>
    <t>50.00.00.2620</t>
  </si>
  <si>
    <t>ΣΕΡΛΗΣ ΧΑΡΑΛΑΜΠΟΣ</t>
  </si>
  <si>
    <t>50.00.00.2703</t>
  </si>
  <si>
    <t>ΧΑΤΖΑΚΗ ΜΑΡΙΝΑ του ΙΩΑΝΝΗ</t>
  </si>
  <si>
    <t>50.00.00.2718</t>
  </si>
  <si>
    <t>ΙΚΤΕΟ ΡΕΘΥΜΝΗΣ</t>
  </si>
  <si>
    <t>50.00.00.2719</t>
  </si>
  <si>
    <t>ΚΑΛΑΪΤΖΑΚΗΣ ΕΜΜΑΝΟΥΗΛ ΤΟΥ ΔΗΜ.</t>
  </si>
  <si>
    <t>50.00.00.2726</t>
  </si>
  <si>
    <t>ΠΟΛΟΠΕΤΡΑΚΗΣ ΣΤΥΛΙΑΝΟΣ</t>
  </si>
  <si>
    <t>50.00.00.2728</t>
  </si>
  <si>
    <t>VODAFONE-ΠΑΝΑΦΟΝ ΑΝΩΝΥΜΗ ΕΛΛΗΝΙΚΗ ΕΤΑΙΡΙΑ ΤΗΛΕΠΙΚΟ</t>
  </si>
  <si>
    <t>50.00.00.2744</t>
  </si>
  <si>
    <t>ΠΑΡΑΓΙΟΥΔΑΚΗΣ Ι. ΓΕΩΡΓΙΟΣ</t>
  </si>
  <si>
    <t>50.00.00.2749</t>
  </si>
  <si>
    <t>ΤΡΑΠΕΖΑ ΠΕΙΡΑΙΩΣ Α.Ε.</t>
  </si>
  <si>
    <t>50.00.00.2751</t>
  </si>
  <si>
    <t>ΑΝΕΦΑΛΟΣ ΚΩΝΣΤΑΝΤΙΝΟΣ</t>
  </si>
  <si>
    <t>50.00.00.2758</t>
  </si>
  <si>
    <t>ΚΙΑΓΙΑ ΧΑΡΟΥΛΑ-ΚΙΑΓΙΑ ΚΩΝ/ΝΑ Ο.Ε.</t>
  </si>
  <si>
    <t>50.00.00.2761</t>
  </si>
  <si>
    <t>ΧΝΑΡΗΣ ΚΩΝΣΤΑΝΤΙΝΟΣ ΤΟΥ ΜΙΧΑΗΛ</t>
  </si>
  <si>
    <t>50.00.00.2762</t>
  </si>
  <si>
    <t>ΔΙΑΤΡΑΠΕΖΙΚΑ ΣΥΣΤΗΜΑΤΑ Α.Ε.</t>
  </si>
  <si>
    <t>50.00.00.2765</t>
  </si>
  <si>
    <t>ΔΕΔΔΗΕ - ΔΙΑΧΕΙΡΙΣΤΗΣ ΕΛΛΗΝΙΚΟΥ ΔΙΚΤΥΟΥ ΔΙΑΝΟΜΗΣ ΗΛΕΚΤΡΙΚΗΣ ΕΝΕΡΓΕΙΑΣ Α.Ε.</t>
  </si>
  <si>
    <t>50.00.00.2769</t>
  </si>
  <si>
    <t>ΣΠΑΝΤΙΔΑΚΗΣ ΓΕΩΡΓΙΟΣ του ΕΜΜΑΝΟΥΗΛ</t>
  </si>
  <si>
    <t>50.00.00.2774</t>
  </si>
  <si>
    <t>ΑΣΤΙΚΗ ΕΤΑΙΡΙΑ ΑΔΕΙΟΥΧΩΝ ΗΛΕΚΤΡΟΛΟΓΩΝ ΕΓΚ/ΤΩΝ-ΕΡΓ/</t>
  </si>
  <si>
    <t>50.00.00.2790</t>
  </si>
  <si>
    <t>ΦΡΑΓΚΙΑΔΑΚΗΣ ΚΩΝ.ΣΤΥΛΙΑΝΟΣ</t>
  </si>
  <si>
    <t>50.00.00.2796</t>
  </si>
  <si>
    <t>ΕΘΝΙΚΗ ΤΡΑΠΕΖΑ ΕΛΛΑΔΟΣ</t>
  </si>
  <si>
    <t>50.00.00.2798</t>
  </si>
  <si>
    <t>ΕΤΑΙΡΕΙΑ ΑΞΙΟΠΟΙΗΣΗΣ ΔΙΑΧΕΙΡΙΣΗΣ ΠΕΡΙΟΥΣΙΑΣ ΠΑΝ/ΜΙΟΥ  ΚΡΗΤΗΣ</t>
  </si>
  <si>
    <t>50.00.00.2799</t>
  </si>
  <si>
    <t>ΒΟΥΚΑΛΗ ΕΛΕΝΗ</t>
  </si>
  <si>
    <t>50.00.00.2813</t>
  </si>
  <si>
    <t>ACS AEE ΤΑΧΥΔΡΟΜΙΚΕΣ ΥΠΗΡΕΣΙΕΣ ΑΝΩΝΥΜΗ ΕΜΠΟΡΙΚΗ ΕΤ</t>
  </si>
  <si>
    <t>50.00.00.2824</t>
  </si>
  <si>
    <t>ΙΑΤΡΟΥ  ΑΘ.  ΓΕΩΡΓΙΟΣ</t>
  </si>
  <si>
    <t>50.00.00.2843</t>
  </si>
  <si>
    <t>HLEKTROTEC  I.K.E.</t>
  </si>
  <si>
    <t>50.00.00.2847</t>
  </si>
  <si>
    <t>ΖΑΧΑΡΙΟΥΔΑΚΗΣ ΝΕΚΤΑΡΙΟΣ</t>
  </si>
  <si>
    <t>50.00.00.2848</t>
  </si>
  <si>
    <t>ΙΝΤΕΡΣΑΛΟΝΙΚΑ -ΑΝΩΝΥΜΗ ΕΤΑΙΡΙΑ ΓΕΝΙΚΩΝ ΑΣΦΑΛΙΣΕΩΝ</t>
  </si>
  <si>
    <t>50.00.00.2849</t>
  </si>
  <si>
    <t>ΔΟΜΙΚΗ ΕΝΗΜΕΡΩΣΗ ΑΝΩΝΥΜΗ ΕΚΔΟΤΙΚΗ &amp; ΕΜΠΟΡΙΚΗ ΕΤΑΙΡΕΙΑ</t>
  </si>
  <si>
    <t>50.00.00.2851</t>
  </si>
  <si>
    <t>ΦΟΥΡΑΚΗΣ  Π. ΝΙΚΟΣ</t>
  </si>
  <si>
    <t>50.00.00.2853</t>
  </si>
  <si>
    <t>Ν. ΜΑΤΖΟΡΑΚΗΣ-Β. ΣΗΦΑΚΗ Ο.Ε.-CRETA PEST</t>
  </si>
  <si>
    <t>50.00.00.2855</t>
  </si>
  <si>
    <t>ΕΛ. ΑΛΥΓΙΖΑΚΗΣ  Α.Ε.Ε. "ALMA CAR"</t>
  </si>
  <si>
    <t>50.00.00.2857</t>
  </si>
  <si>
    <t>ΚΟΚΟΛΑΚΗ ΕΛΕΝΗ τ. ΙΩΑΝΝΗ</t>
  </si>
  <si>
    <t>50.00.00.2863</t>
  </si>
  <si>
    <t>ΜΑΣΤΡΟΓΙΩΡΓΟΣ ΦΙΛ. ΔΗΜΗΤΡΙΟΣ - 24h EXPRESS SERVICE UNIMOG</t>
  </si>
  <si>
    <t>50.00.00.2870</t>
  </si>
  <si>
    <t>ΔΡΑΚΑΚΗ ΕΙΡΗΝΗ τ. ΕΜΜΑΝΟΥΗΛ</t>
  </si>
  <si>
    <t>50.00.00.2872</t>
  </si>
  <si>
    <t>ΨΙΣΤΑΚΗΣ ΑΡΙΣΤΟΜΕΝΗΣ &amp; ΣΙΑ Ο.Ε.</t>
  </si>
  <si>
    <t>50.00.02</t>
  </si>
  <si>
    <t>ΠΡΟΜΗΘΕΥΤΕΣ ΕΡΓΟΛΑΒΟΙ</t>
  </si>
  <si>
    <t>50.00.02.0003</t>
  </si>
  <si>
    <t>ΑΝΔΡΕΔΑΚΗΣ ΑΝΔΡΕΑΣ ΤΟΥ ΑΝΔΡ.</t>
  </si>
  <si>
    <t>50.00.02.0006</t>
  </si>
  <si>
    <t>ΑΝΤΩΝΑΚΑΚΗΣ ΕΜΜΑΝΟΥΗΛ ΓΕΩΡΓΙΟΥ</t>
  </si>
  <si>
    <t>50.00.02.0023</t>
  </si>
  <si>
    <t>ΚΑΛΛΕΡΓΗΣ   ΕΜΜ. ΕΜΜΑΝΟΥΗΛ</t>
  </si>
  <si>
    <t>50.00.02.0035</t>
  </si>
  <si>
    <t>ΜΑΘΙΟΥΔΑΚΗΣ ΑΝΔΡΕΑΣ ΤΟΥ ΙΩΑΝ.</t>
  </si>
  <si>
    <t>50.00.02.0041</t>
  </si>
  <si>
    <t>ΝΥΧΤΑΡΗΣ ΓΕΩΡΓΙΟΣ ΤΟΥ ΜΙΧΑΗΛ</t>
  </si>
  <si>
    <t>50.00.02.0097</t>
  </si>
  <si>
    <t>ΚΤΙΣΙΣ  Ε.Ε.</t>
  </si>
  <si>
    <t>50.00.02.0110</t>
  </si>
  <si>
    <t>ΖΑΡΡΗΣ ΔΗΜΗΤΡΙΟΣ</t>
  </si>
  <si>
    <t>50.00.02.0133</t>
  </si>
  <si>
    <t>ΤΖΑΝΑΚΗ  ΓΕΩΡΓ. ΧΡΥΣΗ</t>
  </si>
  <si>
    <t>50.00.02.0138</t>
  </si>
  <si>
    <t>ΔΑΓΑΡΑΚΗΣ ΕΛΕΥΘΕΡΙΟΣ</t>
  </si>
  <si>
    <t>50.00.02.0154</t>
  </si>
  <si>
    <t>ΔΑΣΚΑΛΑΚΗΣ  Ε. ΝΕΚΤΑΡΙΟΣ</t>
  </si>
  <si>
    <t>50.00.02.0156</t>
  </si>
  <si>
    <t>ΜΠΕΝΑΚΗΣ Α. - ΚΟΥΤΡΑΚΗΣ Δ. &amp; ΣΙΑ Ο.Ε.</t>
  </si>
  <si>
    <t>50.00.02.0157</t>
  </si>
  <si>
    <t>ΠΑΠΑΔΑΚΗΣ Μ. ΚΩΝΣΤΑΝΤΙΝΟΣ</t>
  </si>
  <si>
    <t>50.00.02.0160</t>
  </si>
  <si>
    <t>Γ. &amp; Σ. ΜΠΕΡΒΑΝΑΚΗΣ Ο.Ε.</t>
  </si>
  <si>
    <t>50.02</t>
  </si>
  <si>
    <t>Ελληνικό Δημόσιο</t>
  </si>
  <si>
    <t>50.02.00</t>
  </si>
  <si>
    <t>ΕΛΛΗΝΙΚΟ ΔΗΜΟΣΙΟ</t>
  </si>
  <si>
    <t>50.02.00.0002</t>
  </si>
  <si>
    <t>ΔΗΜΟΣ ΡΕΘΥΜΝΗΣ</t>
  </si>
  <si>
    <t>50.02.00.0003</t>
  </si>
  <si>
    <t>ΕΛΛΗΝΙΚΟ  ΔΗΜΟΣΙΟ</t>
  </si>
  <si>
    <t>50.02.00.0006</t>
  </si>
  <si>
    <t>ΤΑΜΕΙΟ ΠΑΡΑΚΑΤΑΘΗΚΩΝ ΚΑΙ ΔΑΝΕΙΩΝ</t>
  </si>
  <si>
    <t>50.02.00.0036</t>
  </si>
  <si>
    <t>ΙΔΡΥΜΑ ΚΟΙΝ. ΑΣΦΑΛΙΣΕΩΝ ΑΦΜ:</t>
  </si>
  <si>
    <t>50.03</t>
  </si>
  <si>
    <t>Ν.Π.Δ.Δ.και Δημόσιες Επιχειρήσεις</t>
  </si>
  <si>
    <t>50.03.00</t>
  </si>
  <si>
    <t>ΝΠΔΔ και Δημόσιες Επιχειρήσεις</t>
  </si>
  <si>
    <t>50.03.00.0005</t>
  </si>
  <si>
    <t>ΕΛΤΑ</t>
  </si>
  <si>
    <t>50.03.00.0010</t>
  </si>
  <si>
    <t>ΣΕΔΗΚ-ΣΥΝΔΕΣΜΟΣ ΕΛΑΙΟΚΟΜΙΚΩΝ ΔΗΜΩΝ ΚΡΗΤΗΣ</t>
  </si>
  <si>
    <t>50.03.00.0056</t>
  </si>
  <si>
    <t>ΔΗΜΟΣΙΑ ΕΠΙΧΕΙΡΗΣΗ ΗΛΕΚΡΙΣΜΟΥ Α.Ε.</t>
  </si>
  <si>
    <t>50.03.00.0072</t>
  </si>
  <si>
    <t>ΟΤΕ-ΟΡΓΑΝΙΣΜΟΣ ΤΗΛΕΠΙΚΟΙΝΩΝΙΩΝ ΕΛΛΑΔΟΣ</t>
  </si>
  <si>
    <t>50.03.00.0073</t>
  </si>
  <si>
    <t>Σχολική Επιτροπή Δευτεροβάθμιας Εκπαίδευσης Δήμου  Μυλοποτάμου</t>
  </si>
  <si>
    <t>50.03.00.0074</t>
  </si>
  <si>
    <t>Σχολική Επιτροπή Πρωτοβάθμιας Εκπαίδευσης Μυλοποτάμου</t>
  </si>
  <si>
    <t>50.03.00.0084</t>
  </si>
  <si>
    <t>ΕΝΙΑΙΟΣ ΣΥΝΔΕΣΜΟΣ ΔΙΑΧΕΙΡΗΣΗΣ ΑΠΟΡΡΙΜΜΑΤΩΝ  "Ε.Σ.Δ.Α.Κ."</t>
  </si>
  <si>
    <t>50.03.00.0086</t>
  </si>
  <si>
    <t>ΚΟΙΝΩ.ΠΟΛΙΤ.Α.ΚΡΗΤΗΣ</t>
  </si>
  <si>
    <t>50.03.00.0087</t>
  </si>
  <si>
    <t>ΟΡΓΑΝΙΣΜΟΣ ΠΟΛΙΤΙΣΜΟΥ ΤΟΥΡΙΣΜΟΥ ΚΑΙ ΝΕΑΣ ΓΕΝΙΑΣ ΔΗΜΟΥ ΜΥΛΟΠΟΤΑΜΟΥ "Ο ΑΥΛΟΠΟΤΑΜΟΣ"</t>
  </si>
  <si>
    <t>50.08</t>
  </si>
  <si>
    <t>Προμηθευτές εσωτερικού λογ/σμός πάγιων στοιχείων</t>
  </si>
  <si>
    <t>50.08.00</t>
  </si>
  <si>
    <t>ΠΡΟΜΗΘΕΥΤΕΣ ΠΑΓΙΩΝ ΣΤΟΙΧΕΙΩΝ</t>
  </si>
  <si>
    <t>ΠΙΣΤΩΤΕΣ  ΔΙΑΦΟΡΟΙ</t>
  </si>
  <si>
    <t>53.00</t>
  </si>
  <si>
    <t>Αποδοχές προσωπικού πληρωτέες</t>
  </si>
  <si>
    <t>53.00.00</t>
  </si>
  <si>
    <t>53.00.00.0000</t>
  </si>
  <si>
    <t>53.00.00.0061</t>
  </si>
  <si>
    <t>ΜΑΝΤΖΟΥ ΕΛΕΝΗ ΤΟΥ ΓΕΩΡΓΙΟΥ</t>
  </si>
  <si>
    <t>53.00.00.0118</t>
  </si>
  <si>
    <t>ΚΙΑΓΙΑ ΜΑΡΙΑ</t>
  </si>
  <si>
    <t>53.08</t>
  </si>
  <si>
    <t>Δικαιούχοι αμοιβών</t>
  </si>
  <si>
    <t>53.08.01</t>
  </si>
  <si>
    <t>Λοιποί Δικαιούχοι Αμοιβών</t>
  </si>
  <si>
    <t>53.08.01.0006</t>
  </si>
  <si>
    <t>ΙΔΡΥΜΑ ΚΟΙΝΩΝΙΚΩΝ ΑΣΦΑΛΙΣΕΩΝ (ΙΚΑ)</t>
  </si>
  <si>
    <t>53.08.01.0025</t>
  </si>
  <si>
    <t>ΣΠΥΡΙΔΑΚΗ ΕΥΑΓΓΕΛΙΑ ΤΟΥ ΓΕΩΡΓΙΟΥ</t>
  </si>
  <si>
    <t>53.08.01.0044</t>
  </si>
  <si>
    <t>ΤΣΑΓΛΙΩΤΗΣ ΕΛΕΥΘΕΡΙΟΣ</t>
  </si>
  <si>
    <t>53.08.01.0052</t>
  </si>
  <si>
    <t>ΤΑΔΚΥ-ΤΠΔΥ</t>
  </si>
  <si>
    <t>53.08.01.0062</t>
  </si>
  <si>
    <t>ΤΑΜΕΙΟ ΝΟΜΙΚΩΝ-ΚΕΑΔ</t>
  </si>
  <si>
    <t>53.08.01.0100</t>
  </si>
  <si>
    <t>ΜΑΡΙΑ ΑΡ. ΚΥΡΜΙΖΑΚΗ</t>
  </si>
  <si>
    <t>53.08.01.0132</t>
  </si>
  <si>
    <t>ΖΟΥΜΑΚΗ   ΑΦΡΟΔΙΤΗ του ΠΑΝΤ.</t>
  </si>
  <si>
    <t>53.08.01.0185</t>
  </si>
  <si>
    <t>ΕΠΙΜΟΡΦΩΤΙΚΟΣ ΠΟΛΙΤΙΣΤΙΚΟΣ ΣΥΛΛΟΓΟΣ ΠΕΡΑΜΑΤΟΣ</t>
  </si>
  <si>
    <t>53.20</t>
  </si>
  <si>
    <t>Υποχρεώσεις από εισπράξεις για λ/σμό Δημοσίου και Τρίτων</t>
  </si>
  <si>
    <t>53.20.04</t>
  </si>
  <si>
    <t>Λοιπές κρατήσεις υπέρ τρίτων</t>
  </si>
  <si>
    <t>53.20.04.0001</t>
  </si>
  <si>
    <t>Κράτηση υπέρ Δήμου λόγω απεργιών - απουσιών</t>
  </si>
  <si>
    <t>53.20.04.0008</t>
  </si>
  <si>
    <t>Κράτηση υπέρ ΕΜΠ 0,5% (Εργολήπτες)</t>
  </si>
  <si>
    <t>53.20.04.0013</t>
  </si>
  <si>
    <t>Εισφορά υπέρ Ανεργίας ΟΑΕΔ (1%)</t>
  </si>
  <si>
    <t>53.20.04.0014</t>
  </si>
  <si>
    <t>ΕΙΔΙΚΗ ΕΙΣΦΟΡΑ ΤΠΔΥ 1%</t>
  </si>
  <si>
    <t>53.20.04.0015</t>
  </si>
  <si>
    <t>Ενιαία ανεξάρτητη αρχη δημοσίων συμβάσεων</t>
  </si>
  <si>
    <t>53.20.04.0019</t>
  </si>
  <si>
    <t>Κράτηση υπέρ Χαρτοσήμου υπέρ Δημοσίου από είσπραξη ενοικίων Δήμου</t>
  </si>
  <si>
    <t>53.20.04.0020</t>
  </si>
  <si>
    <t>Κράτηση υπέρ ΟΓΑ Χαρτοσήμου υπέρ Δημοσίου από είσπραξη ενοικίων Δήμου</t>
  </si>
  <si>
    <t>53.20.04.0099</t>
  </si>
  <si>
    <t>53.98</t>
  </si>
  <si>
    <t>Λοιπές βραχυπρόθεσμες υποχρεώσεις σε ευρώ</t>
  </si>
  <si>
    <t>53.98.03</t>
  </si>
  <si>
    <t>Δικαιούχοι αποζημιώσεων λόγω ρυμοτομίας</t>
  </si>
  <si>
    <t>53.98.03.0001</t>
  </si>
  <si>
    <t>Α.Ε. ΑΣΤΗΡ ΠΕΡΑΜΑΤΟΣ</t>
  </si>
  <si>
    <t>53.98.99</t>
  </si>
  <si>
    <t>Δικαιούχοι Υπάλληλοι - Αιρετοί</t>
  </si>
  <si>
    <t>53.98.99.0164</t>
  </si>
  <si>
    <t>ΤΣΙΡΙΤΑΣ  ΙΩΑΝΝΗΣ</t>
  </si>
  <si>
    <t>ΥΠΟΧΡΕΩΣΕΙΣ ΑΠΟ ΦΟΡΟΥΣ - ΤΕΛΗ</t>
  </si>
  <si>
    <t>54.03</t>
  </si>
  <si>
    <t>Φόροι - τέλη αμοιβών προσωπικού</t>
  </si>
  <si>
    <t>54.03.00</t>
  </si>
  <si>
    <t>Φόροι μισθωτών υπηρεσιών – συντάξεων</t>
  </si>
  <si>
    <t>54.03.00.0001</t>
  </si>
  <si>
    <t>54.04</t>
  </si>
  <si>
    <t>Φόροι - τέλη αμοιβών τρίτων</t>
  </si>
  <si>
    <t>54.04.02</t>
  </si>
  <si>
    <t>Χαρτόσημο και ΟΓΑ λοιπών αμοιβών τρίτων</t>
  </si>
  <si>
    <t>54.04.02.0002</t>
  </si>
  <si>
    <t>ΧΑΡΤΟΣΗΜΟ ΤΣΜΕΔΕ 2,4</t>
  </si>
  <si>
    <t>54.08</t>
  </si>
  <si>
    <t>Λογ/σμός εκκαθάρισης φόρων-τελών ετήσιας ΔΦΕ</t>
  </si>
  <si>
    <t>54.08.00</t>
  </si>
  <si>
    <t>54.08.00.0000</t>
  </si>
  <si>
    <t>54.09</t>
  </si>
  <si>
    <t>Λοιποί φόροι - τέλη</t>
  </si>
  <si>
    <t>54.09.02</t>
  </si>
  <si>
    <t>Χαρτόσημο και ΟΓΑ αμοιβών Δημάρχων, Αντιδημάρχων, μελών Δ.Σ.και λοιπών συλλογικών οργάνων</t>
  </si>
  <si>
    <t>54.09.02.0001</t>
  </si>
  <si>
    <t>Χαρτόσημο και ΟΓΑ αιρετών</t>
  </si>
  <si>
    <t>54.09.12</t>
  </si>
  <si>
    <t>Φόρος αμοιβών εργολάβων</t>
  </si>
  <si>
    <t>54.09.12.0003</t>
  </si>
  <si>
    <t>Φόρος αμοιβών εργολάβων 3%</t>
  </si>
  <si>
    <t>54.09.14</t>
  </si>
  <si>
    <t>Φόρος Προμηθευτών</t>
  </si>
  <si>
    <t>54.09.14.0001</t>
  </si>
  <si>
    <t>Φόρος καυσίμων 1%</t>
  </si>
  <si>
    <t>54.09.14.0004</t>
  </si>
  <si>
    <t>Φόρος προμηθειών (εμπορευμάτων) 4%</t>
  </si>
  <si>
    <t>54.09.14.0008</t>
  </si>
  <si>
    <t>Φόρος προμηθευτών (παροχή υπηρεσιών) 8%</t>
  </si>
  <si>
    <t>54.09.14.0020</t>
  </si>
  <si>
    <t>ΦΟΡΟΣ 20%</t>
  </si>
  <si>
    <t>54.09.80</t>
  </si>
  <si>
    <t>Λοιπές κρατήσεις φόρων – τελών υπέρ Δημοσίου</t>
  </si>
  <si>
    <t>54.09.80.0002</t>
  </si>
  <si>
    <t>Ειδ. Εισφ. Αλληλεγγύης 2%</t>
  </si>
  <si>
    <t>ΑΣΦΑΛΙΣΤΙΚΟΙ ΟΡΓΑΝΙΣΜΟΙ</t>
  </si>
  <si>
    <t>55.00</t>
  </si>
  <si>
    <t>Φορείς Kυρίας Ασφάλισης</t>
  </si>
  <si>
    <t>55.00.00</t>
  </si>
  <si>
    <t>ΙΚΑ</t>
  </si>
  <si>
    <t>55.00.00.0001</t>
  </si>
  <si>
    <t>ΙΚΑ Λογαριασμός Τρέχουσας Κίνησης</t>
  </si>
  <si>
    <t>55.00.02</t>
  </si>
  <si>
    <t>ΤΣΜΕΔΕ</t>
  </si>
  <si>
    <t>55.00.02.0000</t>
  </si>
  <si>
    <t>ΤΑΜΕΙΟ ΔΗΜΟΣΙΟΥ ΑΣΦΑΛΙΣΗΣ ΔΗΜΑΡΧΩΝ</t>
  </si>
  <si>
    <t>55.00.02.0001</t>
  </si>
  <si>
    <t>ΤΣΜΕΔΕ Λογαριασμός Τρέχουσας Κίνησης</t>
  </si>
  <si>
    <t>55.00.04</t>
  </si>
  <si>
    <t>Ταμείο Νομικών</t>
  </si>
  <si>
    <t>55.00.04.0000</t>
  </si>
  <si>
    <t>55.00.08</t>
  </si>
  <si>
    <t>ΤΥΔΚΥ</t>
  </si>
  <si>
    <t>55.00.08.0001</t>
  </si>
  <si>
    <t>ΤΥΔΚΥ Λογαριασμός Τρέχουσας Κίνησης</t>
  </si>
  <si>
    <t>55.01</t>
  </si>
  <si>
    <t>Φορείς Επικουρικής Ασφάλισης</t>
  </si>
  <si>
    <t>55.01.08</t>
  </si>
  <si>
    <t>ΤΑΔΚΥ</t>
  </si>
  <si>
    <t>55.01.08.0001</t>
  </si>
  <si>
    <t>ΤΑΔΚΥ Λογαριασμός Τρέχουσας Κίνησης</t>
  </si>
  <si>
    <t>55.02</t>
  </si>
  <si>
    <t>Μετοχικά Ταμεία</t>
  </si>
  <si>
    <t>55.02.00</t>
  </si>
  <si>
    <t>Μ.Τ.Π.Υ.</t>
  </si>
  <si>
    <t>55.02.00.0001</t>
  </si>
  <si>
    <t>Μ.Τ.Π.Υ. Λογαριασμός Τρέχουσας Κίνησης</t>
  </si>
  <si>
    <t>55.03</t>
  </si>
  <si>
    <t>Φορείς Πρόνοιας</t>
  </si>
  <si>
    <t>55.03.00</t>
  </si>
  <si>
    <t>Τ.Π.Δ.Υ.</t>
  </si>
  <si>
    <t>55.03.00.0001</t>
  </si>
  <si>
    <t>Τ.Π.Δ.Υ. Λογαριασμός Τρέχουσας Κίνησης</t>
  </si>
  <si>
    <t>ΜΕΤΑΒΑΤΙΚΟΙ ΛΟΓΑΡΙΑΣΜΟΙ ΠΑΘΗΤΙΚΟΥ</t>
  </si>
  <si>
    <t>56.01</t>
  </si>
  <si>
    <t>Έξοδα χρήσεως δουλευμένα (πληρωτέα)</t>
  </si>
  <si>
    <t>56.01.62</t>
  </si>
  <si>
    <t>Eξοδα χρησεως δουλευμένα-62</t>
  </si>
  <si>
    <t>56.01.62.0002</t>
  </si>
  <si>
    <t>Eξοδα χρησεως δουλευμένα ΔΕΗ για ηλ. Ρεύμα</t>
  </si>
  <si>
    <t>60</t>
  </si>
  <si>
    <t>ΑΜΟΙΒΕΣ ΚΑΙ ΕΞΟΔΑ ΠΡΟΣΩΠΙΚΟΥ</t>
  </si>
  <si>
    <t>60.01</t>
  </si>
  <si>
    <t>60.01.11.0001</t>
  </si>
  <si>
    <t>60.01.12.0001</t>
  </si>
  <si>
    <t>60.02</t>
  </si>
  <si>
    <t>60.02.21.0001</t>
  </si>
  <si>
    <t>60.03</t>
  </si>
  <si>
    <t>60.03.31.0001</t>
  </si>
  <si>
    <t>60.04</t>
  </si>
  <si>
    <t>Αποδοχές έκτακτων υπαλλήλων (επί σύμβαση εκτάκτων υπαλλήλων, ημερομισθίων ωρομισθίων κ.λ.π.)</t>
  </si>
  <si>
    <t>60.04.41.0001</t>
  </si>
  <si>
    <t>60.05</t>
  </si>
  <si>
    <t>Εργοδοτικές εισφορές Δήμων και Κοινοτήτων κοινωνικής ασφάλισης</t>
  </si>
  <si>
    <t>60.05.51.0001</t>
  </si>
  <si>
    <t>60.05.52.0001</t>
  </si>
  <si>
    <t>60.05.53.0001</t>
  </si>
  <si>
    <t>60.05.54.0001</t>
  </si>
  <si>
    <t>60.05.55.0001</t>
  </si>
  <si>
    <t>60.05.56.0002</t>
  </si>
  <si>
    <t>Ετήσια εισφορά ΤΠΔΥ (ποσοστό 25 %) (άρ. 3 Ν 1726/44, 30 Ν 2262/52, 100 ΝΔ 4260/61 και 33 ΝΔ</t>
  </si>
  <si>
    <t>60.06</t>
  </si>
  <si>
    <t>Παρεπόμενες παροχές και έξοδα προσωπικού</t>
  </si>
  <si>
    <t>60.06.61.0001</t>
  </si>
  <si>
    <t>60.06.63.0099</t>
  </si>
  <si>
    <t>61</t>
  </si>
  <si>
    <t>ΑΜΟΙΒΕΣ ΚΑΙ ΕΞΟΔΑ ΑΙΡΕΤΩΝ ΑΡΧΟΝΤΩΝ ΚΑΙ ΤΡΙΤΩΝ</t>
  </si>
  <si>
    <t>61.00</t>
  </si>
  <si>
    <t>Αμοιβές και έξοδα ελεύθερων επαγγελματιών</t>
  </si>
  <si>
    <t>61.00.11.0001</t>
  </si>
  <si>
    <t>61.00.17.0099</t>
  </si>
  <si>
    <t>61.01</t>
  </si>
  <si>
    <t>61.01.21.0001</t>
  </si>
  <si>
    <t>61.01.23.0001</t>
  </si>
  <si>
    <t>61.02</t>
  </si>
  <si>
    <t>Εργοδοτικές εισφορές επί των δαπανών Αιρετών</t>
  </si>
  <si>
    <t>61.02.26.0001</t>
  </si>
  <si>
    <t>61.09</t>
  </si>
  <si>
    <t>Αμοιβές και έξοδα  μη ελεύθερων επαγγελματιών</t>
  </si>
  <si>
    <t>61.09.42.0001</t>
  </si>
  <si>
    <t>ΠΑΡΟΧΕΣ ΤΡΙΤΩΝ</t>
  </si>
  <si>
    <t>62.00</t>
  </si>
  <si>
    <t>Hλεκτρικό ρεύμα για φωτισμό  οδών, πλατειών, κοινόχρηστων χώρων και παραγωγικής διαδικασίας</t>
  </si>
  <si>
    <t>62.00.00.0001</t>
  </si>
  <si>
    <t>62.03</t>
  </si>
  <si>
    <t>Τηλεπικοινωνίες</t>
  </si>
  <si>
    <t>62.03.21.0001</t>
  </si>
  <si>
    <t>62.03.22.0001</t>
  </si>
  <si>
    <t>62.03.23.0001</t>
  </si>
  <si>
    <t>62.03.24.0099</t>
  </si>
  <si>
    <t>62.04</t>
  </si>
  <si>
    <t>Ενοίκια- μισθώματα</t>
  </si>
  <si>
    <t>62.04.32.0001</t>
  </si>
  <si>
    <t>62.05</t>
  </si>
  <si>
    <t>62.05.53.0001</t>
  </si>
  <si>
    <t>62.07</t>
  </si>
  <si>
    <t>Επισκευή και συντήρηση αγαθών διαρκούς χρήσης από τρίτους</t>
  </si>
  <si>
    <t>62.07.61.0001</t>
  </si>
  <si>
    <t>62.07.62.0001</t>
  </si>
  <si>
    <t>62.07.63.0001</t>
  </si>
  <si>
    <t>62.07.64.0001</t>
  </si>
  <si>
    <t>62.07.65.0001</t>
  </si>
  <si>
    <t>62.07.66.0001</t>
  </si>
  <si>
    <t>62.17</t>
  </si>
  <si>
    <t>Επισκευές και συντηρήσεις αγαθών διαρκούς χρήσης ( από τρίτους)</t>
  </si>
  <si>
    <t>62.17.33.0001</t>
  </si>
  <si>
    <t>62.17.35.0001</t>
  </si>
  <si>
    <t>62.17.36.0001</t>
  </si>
  <si>
    <t>62.98</t>
  </si>
  <si>
    <t>Λοιπές παροχές τρίτων (ύδρευση, φωτισμός, καθαριότητα)</t>
  </si>
  <si>
    <t>62.98.72.0001</t>
  </si>
  <si>
    <t>62.98.77.0099</t>
  </si>
  <si>
    <t>63</t>
  </si>
  <si>
    <t>ΦΟΡΟΙ - ΤΕΛΗ</t>
  </si>
  <si>
    <t>63.03</t>
  </si>
  <si>
    <t>63.03.21.0001</t>
  </si>
  <si>
    <t>63.03.22.0001</t>
  </si>
  <si>
    <t>63.03.23.0099</t>
  </si>
  <si>
    <t>63.98</t>
  </si>
  <si>
    <t>Διάφοροι Φόροι - Τέλη</t>
  </si>
  <si>
    <t>63.98.31.0099</t>
  </si>
  <si>
    <t>64</t>
  </si>
  <si>
    <t>ΔΙΑΦΟΡΑ ΕΞΟΔΑ</t>
  </si>
  <si>
    <t>64.01</t>
  </si>
  <si>
    <t>Οδοιπορικά έξοδα, αποζημίωση μετακινήσεως και έξοδα ταξιδίων</t>
  </si>
  <si>
    <t>64.01.21.0001</t>
  </si>
  <si>
    <t>64.01.22.0001</t>
  </si>
  <si>
    <t>64.02</t>
  </si>
  <si>
    <t>Δημόσιες Σχέσεις (έξοδα εκθέσεων προβολής και διαφήμισης)</t>
  </si>
  <si>
    <t>64.02.00.0001</t>
  </si>
  <si>
    <t>64.02.43.0001</t>
  </si>
  <si>
    <t>64.05</t>
  </si>
  <si>
    <t>64.05.51.0001</t>
  </si>
  <si>
    <t>64.05.52.0001</t>
  </si>
  <si>
    <t>64.09</t>
  </si>
  <si>
    <t>64.09.61.0001</t>
  </si>
  <si>
    <t>64.09.62.0001</t>
  </si>
  <si>
    <t>64.09.63.0099</t>
  </si>
  <si>
    <t>Έξοδα καλλιτεχνικών, αθλητικών και κοινωνικών δραστηριοτήτων</t>
  </si>
  <si>
    <t>64.20</t>
  </si>
  <si>
    <t>Δαπάνες κατασκηνώσεων-Εξοχών και Συσσιτίων</t>
  </si>
  <si>
    <t>64.20.81.0001</t>
  </si>
  <si>
    <t>64.51</t>
  </si>
  <si>
    <t>Προαιρετικές δαπάνες ΟΤΑ</t>
  </si>
  <si>
    <t>64.51.31.0001</t>
  </si>
  <si>
    <t>64.51.33.0001</t>
  </si>
  <si>
    <t>64.51.37.0099</t>
  </si>
  <si>
    <t>64.98</t>
  </si>
  <si>
    <t>Διάφορα έξοδα</t>
  </si>
  <si>
    <t>64.98.92.0001</t>
  </si>
  <si>
    <t>64.98.94.0001</t>
  </si>
  <si>
    <t>64.98.95.0099</t>
  </si>
  <si>
    <t>ΤΟΚΟΙ ΚΑΙ ΕΞΟΔΑ ΧΡΗΜΑΤΟΔΟΤΗΣΕΩΣ</t>
  </si>
  <si>
    <t>65.01</t>
  </si>
  <si>
    <t>Τόκοι και έξοδα για απόκτηση επενδυτικών αγαθών</t>
  </si>
  <si>
    <t>65.01.21.0001</t>
  </si>
  <si>
    <t>Τόκοι δανείων εσωτερικού - ΤΠΔ</t>
  </si>
  <si>
    <t>65.01.21.0002</t>
  </si>
  <si>
    <t>Τόκοι δανείων εσωτερικού - ΠΑΓΚΡΗΤΙΑ</t>
  </si>
  <si>
    <t>65.01.21.0003</t>
  </si>
  <si>
    <t>Τόκοι δανείων εσωτερικού - PROBANK</t>
  </si>
  <si>
    <t>65.12</t>
  </si>
  <si>
    <t>Αμοιβές και προμήθειες Τραπεζών</t>
  </si>
  <si>
    <t>65.12.15.0001</t>
  </si>
  <si>
    <t>ΑΠΟΣΒΕΣΕΙΣ ΠΑΓΙΩΝ ΣΤΟΙΧΕΙΩΝ ΕΝΣΩΜΑΤΩΜΕΝΕΣ ΣΤΟ ΛΕΙΤΟΥΡΓΙΚΟ ΚΟΣΤΟΣ</t>
  </si>
  <si>
    <t>66.01</t>
  </si>
  <si>
    <t>Αποσβέσεις  κτιρίων - εγκαταστάσεων κτιρίων - Τεχνικών έργων</t>
  </si>
  <si>
    <t>66.01.00.0000</t>
  </si>
  <si>
    <t>66.01.01.0000</t>
  </si>
  <si>
    <t>66.01.02.0000</t>
  </si>
  <si>
    <t>66.01.03.0000</t>
  </si>
  <si>
    <t>66.01.10.0000</t>
  </si>
  <si>
    <t>66.02</t>
  </si>
  <si>
    <t>Αποσβέσεις μηχανημάτων  - τεχν.έργων -μηχανολ.εξοπλισμού</t>
  </si>
  <si>
    <t>66.02.00.0001</t>
  </si>
  <si>
    <t>66.02.01.0001</t>
  </si>
  <si>
    <t>66.03</t>
  </si>
  <si>
    <t>Αποσβέσεις μεταφορικών μέσων</t>
  </si>
  <si>
    <t>66.03.01.0001</t>
  </si>
  <si>
    <t>66.03.02</t>
  </si>
  <si>
    <t>Aποσβ.σε φορτηγά-ρυμουλκες-ειδ.χ.</t>
  </si>
  <si>
    <t>66.03.02.0001</t>
  </si>
  <si>
    <t>66.04</t>
  </si>
  <si>
    <t>Αποσβέσεις επίπλων και λοιπού εξοπλισμού</t>
  </si>
  <si>
    <t>66.04.00.0001</t>
  </si>
  <si>
    <t>66.04.01.0001</t>
  </si>
  <si>
    <t>66.04.02.0001</t>
  </si>
  <si>
    <t>66.04.03.0001</t>
  </si>
  <si>
    <t>66.04.08.0001</t>
  </si>
  <si>
    <t>66.04.09.0001</t>
  </si>
  <si>
    <t>66.04.40.0000</t>
  </si>
  <si>
    <t>66.05</t>
  </si>
  <si>
    <t>66.05.00.0000</t>
  </si>
  <si>
    <t>66.05.17.0000</t>
  </si>
  <si>
    <t>66.17</t>
  </si>
  <si>
    <t>Αποσβέσεις παγίων (μονίμων) εγκαταστάσεως κοινής χρήσης</t>
  </si>
  <si>
    <t>66.17.11.0001</t>
  </si>
  <si>
    <t>Αποσβ.Πλατ.-Πάρκων-Παιδοτ.κοιν.χρ</t>
  </si>
  <si>
    <t>66.17.31.0001</t>
  </si>
  <si>
    <t>Αποσβ.Oδων-Oδοστρωμ.κοινης χρησ.</t>
  </si>
  <si>
    <t>66.17.51.0001</t>
  </si>
  <si>
    <t>Αποσβ.Πεζοδρ.κοινής χρησεως</t>
  </si>
  <si>
    <t>66.17.61.0000</t>
  </si>
  <si>
    <t>66.17.71.0001</t>
  </si>
  <si>
    <t>66.17.90.0001</t>
  </si>
  <si>
    <t>Αποσβ.Λοιπ.μονιμων εγκατ.κοιν.χρ</t>
  </si>
  <si>
    <t>ΠΑΡΟΧΕΣ-ΧΟΡΗΓΙΕΣ-ΕΠΙΧΟΡΗΓΗΣΕΙΣ-ΕΠΙΔΟΤΗΣΕΙΣ ΚΑΙ ΔΩΡΕΕΣ</t>
  </si>
  <si>
    <t>67.15</t>
  </si>
  <si>
    <t>Έπιχορηγήσεις σε ΝΠΔΔ και οργανισμούς του Δήμου</t>
  </si>
  <si>
    <t>67.15.99.0099</t>
  </si>
  <si>
    <t>67.51</t>
  </si>
  <si>
    <t>Εισφορές σε σχολικά ταμεία και εκκλησιαστικούς οργανισμούς</t>
  </si>
  <si>
    <t>67.51.11.0001</t>
  </si>
  <si>
    <t>ΕΣΟΔΑ ΑΠΟ ΦΟΡΟΥΣ- ΕΙΣΦΟΡΕΣ -ΠΡΟΣΤΙΜΑ- ΠΡΟΣΑΥΞΗΣΕΙΣ</t>
  </si>
  <si>
    <t>72.05</t>
  </si>
  <si>
    <t>Εισφορές</t>
  </si>
  <si>
    <t>72.05.21</t>
  </si>
  <si>
    <t>Εισφορά σε χρήμα λόγω ένταξης ή επέκτασης πολεοδομικών σχεδίων (άρθρο 24  Συντ.1975/2001, άρθρο 9 Ν.1337/83, άρθρο 21 Ν.2508/97)</t>
  </si>
  <si>
    <t>72.05.21.0001</t>
  </si>
  <si>
    <t>72.05.22</t>
  </si>
  <si>
    <t>Μετατροπή σε χρήμα της εισφοράς σε γη (άρθρο 8 Ν1337/83)</t>
  </si>
  <si>
    <t>72.05.22.0001</t>
  </si>
  <si>
    <t>72.11</t>
  </si>
  <si>
    <t>Προσαυξήσεις</t>
  </si>
  <si>
    <t>72.11.11</t>
  </si>
  <si>
    <t>Προσαυξήσεις λόγω εκπρόθεσμου καταβολής  χρεών (άρθρο 6, ΝΔ 356/74, άρθρο 16 Ν2130/93)</t>
  </si>
  <si>
    <t>72.11.11.0001</t>
  </si>
  <si>
    <t>72.12</t>
  </si>
  <si>
    <t>Πρόστιμα</t>
  </si>
  <si>
    <t>72.12.12</t>
  </si>
  <si>
    <t>Πρόστιμα του  Κ.Ο.Κ., του ΝΔ 805/71 και του ΑΝ 170/67(άρθρο 31 Ν.2130/93)</t>
  </si>
  <si>
    <t>72.12.12.0001</t>
  </si>
  <si>
    <t>72.12.13</t>
  </si>
  <si>
    <t>Πρόστιμα εκ παραβάσεων φορολογικών διατάξεων (άρθρο 19 Ν.1080 /80)</t>
  </si>
  <si>
    <t>72.12.13.0001</t>
  </si>
  <si>
    <t>72.12.14</t>
  </si>
  <si>
    <t>Πρόστιμα ανέγερσης και διατήρησης αυθαιρέτων κατασκευών (άρθρο 12 Ν.1647/86)</t>
  </si>
  <si>
    <t>72.12.14.0001</t>
  </si>
  <si>
    <t>72.13</t>
  </si>
  <si>
    <t>Παράβολα</t>
  </si>
  <si>
    <t>72.13.13</t>
  </si>
  <si>
    <t>Παράβολα για την έκδοση των αδειών ίδρυσης και λειτουργίας επιχειρήσεων υγειονομικού ενδιαφέροντος (άρθρο 25 ΔΚΚ)</t>
  </si>
  <si>
    <t>72.13.13.0001</t>
  </si>
  <si>
    <t>ΕΣΟΔΑ ΑΠΟ ΤΕΛΗ ΚΑΙ ΔΙΚΑΙΩΜΑΤΑ ΜΙΣΘΩΜΑΤΑ ΚΑΙ ΠΑΡΟΧΗ ΥΠΗΡΕΣΙΩΝ</t>
  </si>
  <si>
    <t>73.01</t>
  </si>
  <si>
    <t>Υπηρεσίες Καθαριότητας και ηλεκτροφωτισμού</t>
  </si>
  <si>
    <t>73.01.11</t>
  </si>
  <si>
    <t>Τέλη καθαριότητας και φωτισμού (άρθρο 25 Ν1828/89)</t>
  </si>
  <si>
    <t>73.01.11.0001</t>
  </si>
  <si>
    <t>73.01.13</t>
  </si>
  <si>
    <t>Λοιπά έσοδα των υπηρεσιών καθαριότητας και ηλεκτροφωτισμού</t>
  </si>
  <si>
    <t>73.01.13.0099</t>
  </si>
  <si>
    <t>73.11</t>
  </si>
  <si>
    <t>Υπηρεσία αρδεύσεως (άρθρο 19 ΒΔ 24/9-20/10/1958)</t>
  </si>
  <si>
    <t>73.11.31</t>
  </si>
  <si>
    <t>Δικαιώματα χρήσεως αρδευτικού δικτύου</t>
  </si>
  <si>
    <t>73.11.31.0001</t>
  </si>
  <si>
    <t>73.20</t>
  </si>
  <si>
    <t>Λοιπά τέλη και Δικαιώματα</t>
  </si>
  <si>
    <t>73.20.41</t>
  </si>
  <si>
    <t>Τέλος Ακίνητης Περιουσίας (άρθρο 24 Ν.2130/93)</t>
  </si>
  <si>
    <t>73.20.41.0001</t>
  </si>
  <si>
    <t>73.20.51</t>
  </si>
  <si>
    <t>Τέλη διαμονής παρεπιδημούντων (άρθρο 6, Ν1080/80, άρθρο 27 παρ.10 2130/93)</t>
  </si>
  <si>
    <t>73.20.51.0001</t>
  </si>
  <si>
    <t>73.20.52</t>
  </si>
  <si>
    <t>Τέλος επί των ακαθαρίστων εσόδων των κέντρων διασκέδασης, εστιατορίων και συναφών καταστημάτων (άρθρο 20 Ν.2539/97)</t>
  </si>
  <si>
    <t>73.20.52.0001</t>
  </si>
  <si>
    <t>73.20.61</t>
  </si>
  <si>
    <t>Τέλη χρήσης κοινοχρήστων χώρων (άρθρο 3 Ν.1080/80)</t>
  </si>
  <si>
    <t>73.20.61.0001</t>
  </si>
  <si>
    <t>73.20.68</t>
  </si>
  <si>
    <t>Τέλος αδειών οικοδομών (άρθρο 23 ΒΔ 24/9-20/10/1958)</t>
  </si>
  <si>
    <t>73.20.68.0001</t>
  </si>
  <si>
    <t>73.20.69</t>
  </si>
  <si>
    <t>Τέλος ανανεώσιμων πηγών ενέργειας (άρθρο 38 Ν.2773/99)</t>
  </si>
  <si>
    <t>73.20.69.0001</t>
  </si>
  <si>
    <t>73.30</t>
  </si>
  <si>
    <t>Έσοδα νεκροταφείων (άρθρο 4 ΑΝ 582/1968, άρθρο 3 Ν547/1977)</t>
  </si>
  <si>
    <t>73.30.11</t>
  </si>
  <si>
    <t>Δικαίωμα σύστασης οικογενειακού τάφου</t>
  </si>
  <si>
    <t>73.30.11.0001</t>
  </si>
  <si>
    <t>73.55</t>
  </si>
  <si>
    <t>Έσοδα από εκμετάλλευση εδάφους, ακίνητης περιουσίας και κοινόχρηστων χώρων</t>
  </si>
  <si>
    <t>73.55.11</t>
  </si>
  <si>
    <t>Μισθώματα από αστικά ακίνητα (άρθρο 253 ΔΚΚ)</t>
  </si>
  <si>
    <t>73.55.11.0001</t>
  </si>
  <si>
    <t>ΕΣΟΔΑ ΑΠΟ ΕΠΙΧΟΡΗΓΗΣΕΙΣ ΓΙΑ ΛΕΙΤΟΥΡΓΙΚΕΣ ΔΑΠΑΝΕΣ</t>
  </si>
  <si>
    <t>Έσοδα από επιχορηγήσεις για λειτουργικές δαπάνες</t>
  </si>
  <si>
    <t>74.00.11</t>
  </si>
  <si>
    <t>Κ.Α.Π για την κάλυψη γενικών αναγκών (άρθρο 25 Ν.1828/89)</t>
  </si>
  <si>
    <t>74.00.11.0001</t>
  </si>
  <si>
    <t>74.00.12</t>
  </si>
  <si>
    <t>Κ.Α.Π για τη  λειτουργία παιδικών και βρεφονηπιακών σταθμών (άρθρο 12 Ν.2880/2001)"</t>
  </si>
  <si>
    <t>74.00.12.0001</t>
  </si>
  <si>
    <t>74.00.14</t>
  </si>
  <si>
    <t>Κ.Α.Π για την κάλυψη των λειτουργικών αναγκών των σχολείων α/θμιας και β/θμιας εκπαίδευσης  (άρθρο 55 Ν.1946/1991)</t>
  </si>
  <si>
    <t>74.00.14.0001</t>
  </si>
  <si>
    <t>74.00.19</t>
  </si>
  <si>
    <t>Κ.Α.Π  για λοιπούς σκοπούς (δεν περιλαμβάνονται πιστώσεις του Π.Δ.Ε.)</t>
  </si>
  <si>
    <t>74.00.19.0099</t>
  </si>
  <si>
    <t>74.00.20</t>
  </si>
  <si>
    <t>Επισκευή και συντήρηση σχολικών κτιρίων (άρθρο 13 Ν.2880/2001)</t>
  </si>
  <si>
    <t>74.00.20.0001</t>
  </si>
  <si>
    <t>Επιχορηγήσεις έκτακτες για κάλυψη λειτουργικών δαπανών</t>
  </si>
  <si>
    <t>74.01.11</t>
  </si>
  <si>
    <t>Από Εθνικούς πόρους</t>
  </si>
  <si>
    <t>74.01.14</t>
  </si>
  <si>
    <t>Λοιπές Επιχορηγήσεις</t>
  </si>
  <si>
    <t>74.01.14.0100</t>
  </si>
  <si>
    <t>Eπιχορήγηση ΟΑΕΔ για κάλυψη ασφαλιστικών εισφορών 5μήνων</t>
  </si>
  <si>
    <t>74.01.99</t>
  </si>
  <si>
    <t>ΕΠΙΧΟΡΗΓΗΣΕΙΣ ΓΙΑ ΣΥΝΤΗΡΗΣΕΙΣ</t>
  </si>
  <si>
    <t>74.01.99.0000</t>
  </si>
  <si>
    <t>ΕΣΟΔΑ ΑΠΟ ΠΑΡΕΠΟΜΕΝΕΣ ΑΣΧΟΛΙΕΣ ΚΑΙ ΑΠΟ ΔΩΡΕΕΣ</t>
  </si>
  <si>
    <t>75.20</t>
  </si>
  <si>
    <t>Διάφορα άλλα έσοδα</t>
  </si>
  <si>
    <t>75.20.18</t>
  </si>
  <si>
    <t>Λοιπά τακτικά έσοδα που δεν εντάσσονται στις ανωτέρω τάξεις</t>
  </si>
  <si>
    <t>75.20.18.0099</t>
  </si>
  <si>
    <t>ΕΣΟΔΑ ΚΕΦΑΛΑΙΩΝ (έσοδα από κινητή περιουσία)</t>
  </si>
  <si>
    <t>76.00</t>
  </si>
  <si>
    <t>Τόκοι κεφαλαίων</t>
  </si>
  <si>
    <t>76.00.11</t>
  </si>
  <si>
    <t>Τόκοι χρηματικών καταθέσεων σε Τράπεζες</t>
  </si>
  <si>
    <t>76.00.11.0001</t>
  </si>
  <si>
    <t>ΕΚΤΑΚΤΑ ΚΑΙ ΑΝΟΡΓΑΝΑ ΑΠΟΤΕΛΕΣΜΑΤΑ</t>
  </si>
  <si>
    <t>81.00</t>
  </si>
  <si>
    <t>81.00.21</t>
  </si>
  <si>
    <t>81.00.21.0001</t>
  </si>
  <si>
    <t>81.00.23</t>
  </si>
  <si>
    <t>Τόκοι Υπερημερίας χρήσης</t>
  </si>
  <si>
    <t>81.00.23.0001</t>
  </si>
  <si>
    <t>81.01</t>
  </si>
  <si>
    <t>Έκτακτα και Ανόργανα έσοδα</t>
  </si>
  <si>
    <t>81.01.05</t>
  </si>
  <si>
    <t>Αναλογούσες στη χρήση επιχορηγήσεις παγίων επενδύσεων</t>
  </si>
  <si>
    <t>81.01.05.0001</t>
  </si>
  <si>
    <t>ΕΞΟΔΑ ΚΑΙ ΕΣΟΔΑ ΠΡΟΗΓΟΥΜΕΝΩΝ ΧΡΗΣΕΩΝ</t>
  </si>
  <si>
    <t>82.00</t>
  </si>
  <si>
    <t>Έξοδα προηγούμενων χρήσεων</t>
  </si>
  <si>
    <t>82.01</t>
  </si>
  <si>
    <t>Έσοδα προηγούμενων χρήσεων</t>
  </si>
  <si>
    <t>82.01.00</t>
  </si>
  <si>
    <t>Τακτικά έσοδα παρελθόντων  οικονομικών ετών που βεβαιώνονται και εισπράττονται για πρώτη φορά(1)</t>
  </si>
  <si>
    <t>82.01.00.0015</t>
  </si>
  <si>
    <t>Τακτικά έσοδα από Τέλος Ακίνητης Περιουσίας</t>
  </si>
  <si>
    <t>82.01.00.0018</t>
  </si>
  <si>
    <t>Τακτικά έσοδα επί των ακαθαρίστων εσόδων επιτηδευματιών</t>
  </si>
  <si>
    <t>82.01.01</t>
  </si>
  <si>
    <t>Έκτακτα έσοδα παρελθόντων οικονομικών ετών που βεβαιώνονται και εισπράττονται για πρώτη φορά (1)</t>
  </si>
  <si>
    <t>82.01.01.0011</t>
  </si>
  <si>
    <t>Έκτακτα γενικά έσοδα</t>
  </si>
  <si>
    <t>82.07</t>
  </si>
  <si>
    <t>Έσοδα από επιστροφές (αχρεωστήτως) καταβληθέντων</t>
  </si>
  <si>
    <t>82.07.09</t>
  </si>
  <si>
    <t>Επιστροφή εν γένει χρημάτων</t>
  </si>
  <si>
    <t>82.07.09.0001</t>
  </si>
  <si>
    <t>ΑΠΟΤΕΛΕΣΜΑΤΑ ΠΡΟΣ ΔΙΑΘΕΣΗ</t>
  </si>
  <si>
    <t>88.08</t>
  </si>
  <si>
    <t>Φόρος εισοδήματος μη ενσωματωμένος στο λειτουργικό κόστος</t>
  </si>
  <si>
    <t>88.08.00</t>
  </si>
  <si>
    <t>88.08.00.0000</t>
  </si>
  <si>
    <t>Καθαρά αποτελέσματα χρήσεως</t>
  </si>
  <si>
    <t xml:space="preserve">(-) Υπόλοιπο αποτελεσμάτων </t>
  </si>
  <si>
    <t>Ελλειμμα εις νέο</t>
  </si>
  <si>
    <t xml:space="preserve">  ΚΑΘΑΡΑ ΑΠΟΤΕΛΕΣΜΑΤΑ ΧΡΗΣΕΩΣ </t>
  </si>
  <si>
    <t xml:space="preserve">            3. Έσοδα προηγούμενων χρήσεων και έσοδα από επιστροφές (αχρεωστήτως) καταβληθέντων</t>
  </si>
  <si>
    <r>
      <t xml:space="preserve">Β. </t>
    </r>
    <r>
      <rPr>
        <b/>
        <u/>
        <sz val="11"/>
        <rFont val="Calibri"/>
        <family val="2"/>
        <charset val="161"/>
        <scheme val="minor"/>
      </rPr>
      <t>ΕΞΟΔΑ ΕΓΚΑΤΑΣΤΑΣΗΣ</t>
    </r>
  </si>
  <si>
    <r>
      <t xml:space="preserve">Α.  </t>
    </r>
    <r>
      <rPr>
        <b/>
        <u/>
        <sz val="11"/>
        <rFont val="Calibri"/>
        <family val="2"/>
        <charset val="161"/>
        <scheme val="minor"/>
      </rPr>
      <t>ΙΔΙΑ ΚΕΦΑΛΑΙΑ</t>
    </r>
  </si>
  <si>
    <r>
      <t xml:space="preserve"> Ι.  </t>
    </r>
    <r>
      <rPr>
        <b/>
        <u/>
        <sz val="11"/>
        <rFont val="Calibri"/>
        <family val="2"/>
        <charset val="161"/>
        <scheme val="minor"/>
      </rPr>
      <t xml:space="preserve">Κεφάλαιο </t>
    </r>
  </si>
  <si>
    <r>
      <t xml:space="preserve">Γ. </t>
    </r>
    <r>
      <rPr>
        <b/>
        <u/>
        <sz val="11"/>
        <rFont val="Calibri"/>
        <family val="2"/>
        <charset val="161"/>
        <scheme val="minor"/>
      </rPr>
      <t>ΠΑΓΙΟ ΕΝΕΡΓΗΤΙΚ</t>
    </r>
    <r>
      <rPr>
        <b/>
        <sz val="11"/>
        <rFont val="Calibri"/>
        <family val="2"/>
        <charset val="161"/>
        <scheme val="minor"/>
      </rPr>
      <t xml:space="preserve">Ο </t>
    </r>
  </si>
  <si>
    <r>
      <t xml:space="preserve"> ΙΙ. </t>
    </r>
    <r>
      <rPr>
        <b/>
        <u/>
        <sz val="11"/>
        <rFont val="Calibri"/>
        <family val="2"/>
        <charset val="161"/>
        <scheme val="minor"/>
      </rPr>
      <t>Διαφορές αναπροσαρμογής και</t>
    </r>
    <r>
      <rPr>
        <b/>
        <sz val="11"/>
        <rFont val="Calibri"/>
        <family val="2"/>
        <charset val="161"/>
        <scheme val="minor"/>
      </rPr>
      <t xml:space="preserve"> </t>
    </r>
  </si>
  <si>
    <r>
      <t xml:space="preserve">  ΙΙ.</t>
    </r>
    <r>
      <rPr>
        <b/>
        <u/>
        <sz val="11"/>
        <rFont val="Calibri"/>
        <family val="2"/>
        <charset val="161"/>
        <scheme val="minor"/>
      </rPr>
      <t xml:space="preserve"> Ενσώματες ακινητοποιήσεις</t>
    </r>
  </si>
  <si>
    <r>
      <t xml:space="preserve">  </t>
    </r>
    <r>
      <rPr>
        <b/>
        <u/>
        <sz val="11"/>
        <rFont val="Calibri"/>
        <family val="2"/>
        <charset val="161"/>
        <scheme val="minor"/>
      </rPr>
      <t>επιχορηγήσεις επενδύσεων - δωρεές παγίων</t>
    </r>
  </si>
  <si>
    <r>
      <t xml:space="preserve"> IΙΙ. </t>
    </r>
    <r>
      <rPr>
        <b/>
        <u/>
        <sz val="11"/>
        <rFont val="Calibri"/>
        <family val="2"/>
        <charset val="161"/>
        <scheme val="minor"/>
      </rPr>
      <t xml:space="preserve"> Αποθεματικά Κεφάλαια</t>
    </r>
  </si>
  <si>
    <r>
      <t xml:space="preserve">  IV. </t>
    </r>
    <r>
      <rPr>
        <b/>
        <u/>
        <sz val="11"/>
        <rFont val="Calibri"/>
        <family val="2"/>
        <charset val="161"/>
        <scheme val="minor"/>
      </rPr>
      <t>Αποτελέσματα εις νέο</t>
    </r>
    <r>
      <rPr>
        <b/>
        <sz val="11"/>
        <rFont val="Calibri"/>
        <family val="2"/>
        <charset val="161"/>
        <scheme val="minor"/>
      </rPr>
      <t xml:space="preserve"> </t>
    </r>
  </si>
  <si>
    <r>
      <t xml:space="preserve">Γ. </t>
    </r>
    <r>
      <rPr>
        <b/>
        <u/>
        <sz val="11"/>
        <rFont val="Calibri"/>
        <family val="2"/>
        <charset val="161"/>
        <scheme val="minor"/>
      </rPr>
      <t>ΥΠΟΧΡΕΩΣΕΙΣ</t>
    </r>
  </si>
  <si>
    <r>
      <t xml:space="preserve">  Ι. </t>
    </r>
    <r>
      <rPr>
        <b/>
        <u/>
        <sz val="11"/>
        <rFont val="Calibri"/>
        <family val="2"/>
        <charset val="161"/>
        <scheme val="minor"/>
      </rPr>
      <t>Μακροπρόθεσμες υποχρεώσεις</t>
    </r>
  </si>
  <si>
    <r>
      <t xml:space="preserve"> ΙΙΙ. </t>
    </r>
    <r>
      <rPr>
        <b/>
        <u/>
        <sz val="11"/>
        <rFont val="Calibri"/>
        <family val="2"/>
        <charset val="161"/>
        <scheme val="minor"/>
      </rPr>
      <t xml:space="preserve">Τίτλοι πάγιας επένδυσης  και άλλες μακροπρόθεσμες </t>
    </r>
  </si>
  <si>
    <r>
      <t xml:space="preserve"> ΙΙ. </t>
    </r>
    <r>
      <rPr>
        <b/>
        <u/>
        <sz val="11"/>
        <rFont val="Calibri"/>
        <family val="2"/>
        <charset val="161"/>
        <scheme val="minor"/>
      </rPr>
      <t>Βραχυπρόθεσμες υποχρεώσεις</t>
    </r>
  </si>
  <si>
    <r>
      <t xml:space="preserve">      </t>
    </r>
    <r>
      <rPr>
        <b/>
        <u/>
        <sz val="11"/>
        <rFont val="Calibri"/>
        <family val="2"/>
        <charset val="161"/>
        <scheme val="minor"/>
      </rPr>
      <t>χρηματοοικονομικές απαιτήσεις</t>
    </r>
  </si>
  <si>
    <r>
      <t xml:space="preserve">Δ. </t>
    </r>
    <r>
      <rPr>
        <b/>
        <u/>
        <sz val="11"/>
        <rFont val="Calibri"/>
        <family val="2"/>
        <charset val="161"/>
        <scheme val="minor"/>
      </rPr>
      <t xml:space="preserve">ΚΥΚΛΟΦΟΡΟΥΝ ΕΝΕΡΓΗΤΙΚΟ </t>
    </r>
  </si>
  <si>
    <r>
      <t xml:space="preserve">   ΙΙ. </t>
    </r>
    <r>
      <rPr>
        <b/>
        <u/>
        <sz val="11"/>
        <rFont val="Calibri"/>
        <family val="2"/>
        <charset val="161"/>
        <scheme val="minor"/>
      </rPr>
      <t>Απαιτήσεις</t>
    </r>
  </si>
  <si>
    <r>
      <t xml:space="preserve">         Μείον </t>
    </r>
    <r>
      <rPr>
        <sz val="11"/>
        <rFont val="Calibri"/>
        <family val="2"/>
        <charset val="161"/>
        <scheme val="minor"/>
      </rPr>
      <t>Προβλέψεις</t>
    </r>
  </si>
  <si>
    <r>
      <t xml:space="preserve">  ΙV. </t>
    </r>
    <r>
      <rPr>
        <b/>
        <u/>
        <sz val="11"/>
        <rFont val="Calibri"/>
        <family val="2"/>
        <charset val="161"/>
        <scheme val="minor"/>
      </rPr>
      <t>Διαθέσιμα</t>
    </r>
  </si>
  <si>
    <r>
      <t>Ε.</t>
    </r>
    <r>
      <rPr>
        <b/>
        <u/>
        <sz val="11"/>
        <rFont val="Calibri"/>
        <family val="2"/>
        <charset val="161"/>
        <scheme val="minor"/>
      </rPr>
      <t xml:space="preserve"> ΜΕΤΑΒΑΤΙΚΟΙ ΛΟΓΑΡΙΑΣΜΟΙ ΕΝΕΡΓΗΤΙΚΟΥ</t>
    </r>
  </si>
  <si>
    <r>
      <t xml:space="preserve">Δ. </t>
    </r>
    <r>
      <rPr>
        <b/>
        <u/>
        <sz val="11"/>
        <rFont val="Calibri"/>
        <family val="2"/>
        <charset val="161"/>
        <scheme val="minor"/>
      </rPr>
      <t>ΜΕΤΑΒΑΤΙΚΟΙ ΛΟΓΑΡΙΑΣΜΟΙ ΠΑΘΗΤΙΚΟΥ</t>
    </r>
  </si>
  <si>
    <t>ΓΕΝΙΚΟ ΣΥΝΟΛΟ ΠΑΘΗΤΙΚΟΥ (Α+Γ+Δ)</t>
  </si>
  <si>
    <r>
      <t xml:space="preserve">   </t>
    </r>
    <r>
      <rPr>
        <b/>
        <sz val="11"/>
        <rFont val="Calibri"/>
        <family val="2"/>
        <charset val="161"/>
        <scheme val="minor"/>
      </rPr>
      <t>Μείον:</t>
    </r>
    <r>
      <rPr>
        <sz val="11"/>
        <rFont val="Calibri"/>
        <family val="2"/>
        <charset val="161"/>
        <scheme val="minor"/>
      </rPr>
      <t xml:space="preserve"> Κόστος αγαθών και υπηρεσιών</t>
    </r>
  </si>
  <si>
    <r>
      <t xml:space="preserve">   </t>
    </r>
    <r>
      <rPr>
        <b/>
        <sz val="11"/>
        <rFont val="Calibri"/>
        <family val="2"/>
        <charset val="161"/>
        <scheme val="minor"/>
      </rPr>
      <t xml:space="preserve">Πλέον: </t>
    </r>
    <r>
      <rPr>
        <sz val="11"/>
        <rFont val="Calibri"/>
        <family val="2"/>
        <charset val="161"/>
        <scheme val="minor"/>
      </rPr>
      <t>Άλλα έσοδα (επιχορηγήσεις-ενοίκια)</t>
    </r>
  </si>
  <si>
    <r>
      <rPr>
        <b/>
        <sz val="11"/>
        <rFont val="Calibri"/>
        <family val="2"/>
        <charset val="161"/>
        <scheme val="minor"/>
      </rPr>
      <t>Μείον:</t>
    </r>
    <r>
      <rPr>
        <sz val="11"/>
        <rFont val="Calibri"/>
        <family val="2"/>
        <charset val="161"/>
        <scheme val="minor"/>
      </rPr>
      <t xml:space="preserve"> Φόρος εισοδήματος</t>
    </r>
  </si>
  <si>
    <r>
      <t xml:space="preserve">   </t>
    </r>
    <r>
      <rPr>
        <b/>
        <sz val="11"/>
        <rFont val="Calibri"/>
        <family val="2"/>
        <charset val="161"/>
        <scheme val="minor"/>
      </rPr>
      <t xml:space="preserve">Μείον:  </t>
    </r>
    <r>
      <rPr>
        <sz val="11"/>
        <rFont val="Calibri"/>
        <family val="2"/>
        <charset val="161"/>
        <scheme val="minor"/>
      </rPr>
      <t>1. Έξοδα διοικητικής λειτουργίας</t>
    </r>
  </si>
  <si>
    <r>
      <t xml:space="preserve">   Πλέον: </t>
    </r>
    <r>
      <rPr>
        <sz val="11"/>
        <rFont val="Calibri"/>
        <family val="2"/>
        <charset val="161"/>
        <scheme val="minor"/>
      </rPr>
      <t>4. Πιστωτικοί τόκοι και συναφή έσοδα</t>
    </r>
  </si>
  <si>
    <r>
      <t xml:space="preserve">  </t>
    </r>
    <r>
      <rPr>
        <b/>
        <sz val="11"/>
        <rFont val="Calibri"/>
        <family val="2"/>
        <charset val="161"/>
        <scheme val="minor"/>
      </rPr>
      <t xml:space="preserve"> Μείον: </t>
    </r>
    <r>
      <rPr>
        <sz val="11"/>
        <rFont val="Calibri"/>
        <family val="2"/>
        <charset val="161"/>
        <scheme val="minor"/>
      </rPr>
      <t>3. Χρεωστικοί τόκοι και συναφή έξοδα</t>
    </r>
  </si>
  <si>
    <r>
      <t xml:space="preserve">   </t>
    </r>
    <r>
      <rPr>
        <b/>
        <sz val="11"/>
        <rFont val="Calibri"/>
        <family val="2"/>
        <charset val="161"/>
        <scheme val="minor"/>
      </rPr>
      <t>Μείον:</t>
    </r>
    <r>
      <rPr>
        <sz val="11"/>
        <rFont val="Calibri"/>
        <family val="2"/>
        <charset val="161"/>
        <scheme val="minor"/>
      </rPr>
      <t xml:space="preserve"> Σύνολο αποσβέσεων παγίων στοιχείων</t>
    </r>
  </si>
  <si>
    <r>
      <t xml:space="preserve">               </t>
    </r>
    <r>
      <rPr>
        <b/>
        <sz val="11"/>
        <rFont val="Calibri"/>
        <family val="2"/>
        <charset val="161"/>
        <scheme val="minor"/>
      </rPr>
      <t>Μείον :</t>
    </r>
    <r>
      <rPr>
        <sz val="11"/>
        <rFont val="Calibri"/>
        <family val="2"/>
        <charset val="161"/>
        <scheme val="minor"/>
      </rPr>
      <t xml:space="preserve"> Οι από αυτές ενσωματωμένες στο λειτουργικό κόστος</t>
    </r>
  </si>
  <si>
    <t>χρήσεως 2016</t>
  </si>
  <si>
    <t>15.10</t>
  </si>
  <si>
    <t>Απαλλοτριώσεις και αγορές εδαφικών εκτάσεων</t>
  </si>
  <si>
    <t>15.10.01</t>
  </si>
  <si>
    <t>Αγορές οικοπέδων και εδαφικών εκτάσεων</t>
  </si>
  <si>
    <t>15.10.01.0001</t>
  </si>
  <si>
    <t>Αγορά ακινήτου στο Δ.Δ. Χουμερίου(ΔΑΝΕΙΟ-ΣΧΕΤ.ΑΠΟΦ.Δ.Σ.498/2005)</t>
  </si>
  <si>
    <t>15.11.03.0080</t>
  </si>
  <si>
    <t>Κατασκευή κολλεκτέρ άρδευσης</t>
  </si>
  <si>
    <t>15.17.31.0088</t>
  </si>
  <si>
    <t>(43.90.00.0066) _x000D_
Βελτίωση Οδοποιίας Χειλιανών Δήμου Μυλοποτάμου</t>
  </si>
  <si>
    <t>(43.90.09.0010) Ανάπλαση οικισμού Ζωνιανών - ΠΡΑΣΙΝΗ ΑΝΑΠΤΥΞΗ</t>
  </si>
  <si>
    <t>15.17.90.0085</t>
  </si>
  <si>
    <t>Ολοκλήρωση Γηπέδου κοινότητας Ζωνιανών 2ο Υποέργο "Συντήρηση Αθλητικών εγκαταστάσεων Δήμου Μυλοποτάμου" (Απόφαση</t>
  </si>
  <si>
    <t>15.17.90.0087</t>
  </si>
  <si>
    <t>(43.90.09.0011) Κατασκευή τμήματος νέων αποδυτηρίων-βελτίωση των υφιστάμενων και κατασκευή χώρων στάθμευσης στο Γήπεδο Ζωνιανών</t>
  </si>
  <si>
    <t>15.17.90.0088</t>
  </si>
  <si>
    <t>Αναβάθμιση υποδομών οικισμού  ΖΩΝΙΑΝΩΝ  ΔΗΜΟΥ ΜΥΛΟΠΟΤΑΜΟΥ (Απόφαση Περιφερ. 17752/09-02-2015 ) (ΣΑΕΠ 402 Κ.Α. 2010ΕΠ40200173)</t>
  </si>
  <si>
    <t>15.17.90.0090</t>
  </si>
  <si>
    <t>(15.17.90.0090) Ανάπλαση διευθέτηση  χειμάρρου  Ζωνιανών (ΠΡΑΣΙΝΗ ΑΝΑΠΤΥΞΗ) (4859/09-08-2010 ΕΓΓΡΑΦΟ ΠΕΡ. ΚΡΗΤΗΣ)- 2010ΕΠ40200171</t>
  </si>
  <si>
    <t>15.20.10.0038</t>
  </si>
  <si>
    <t>Αρχιτεκτονική μελέτη κοινόχρηστων χώρων οικισμού  ΟΡΘΕ( ΤΠ 2016)</t>
  </si>
  <si>
    <t>15.20.10.0040</t>
  </si>
  <si>
    <t>Ηλεκτρομηχανολογική μελέτη κοινόχρηστων χώρων οικισμού ΟΡΘΕ (ΤΠ 2016)</t>
  </si>
  <si>
    <t>15.20.20.0010</t>
  </si>
  <si>
    <t>Λοιπές ειδικές δαπάνες</t>
  </si>
  <si>
    <t>15.20.20.0013</t>
  </si>
  <si>
    <t>Μελέτη Λιμενικού έργου προστασίας ακτών λιμενολεκάνης Μπαλίου Τ.Κ. Μελιδονίου και Αλμυρίδας -Αλυκής Τ.Κ. Σισών (ΤΠ 2016)</t>
  </si>
  <si>
    <t>15.20.20.0014</t>
  </si>
  <si>
    <t>Περιβαλλοντική μελέτη προστασίας ακτών λιμενολεκάνης Μπαλίου Τ.Κ. Μελιδονίου και Αλμυρίδας -Αλυκής Τ.Κ. Σισών (ΤΠ 2016)</t>
  </si>
  <si>
    <t>16.17.02</t>
  </si>
  <si>
    <t>Πολεοδομικές Μελέτες</t>
  </si>
  <si>
    <t>16.17.02.0001</t>
  </si>
  <si>
    <t>41.12</t>
  </si>
  <si>
    <t>Διαφορά αποτίμησης τίτλων στην τρέχουσα αξία τους</t>
  </si>
  <si>
    <t>41.12.00</t>
  </si>
  <si>
    <t>41.12.00.0002</t>
  </si>
  <si>
    <t>42.01.00.2015</t>
  </si>
  <si>
    <t>Έλλειμμα χρήσεως 2015</t>
  </si>
  <si>
    <t>(15.17.90.1088 &amp;15.17.90.0078) Ανάπλαση οικισμού Λιβαδίων ΠΡΟΓΡΑΜΜΑ "Αγροτική Ανάπτυξη της Ελλάδας 2007-2013" (Απόφαση ΥΠ. ΑΓΡΟΤΙΚΗΣ ΑΝΑΠΤΥΞΗΣ &amp; ΤΡΟΦΙ</t>
  </si>
  <si>
    <t>43.90.00.0064</t>
  </si>
  <si>
    <t>(11.00.00.0012) Κτίριο  πολλαπλών χρήσεων (Γραφεία - αίθουσες κτιρίου πρώην Κοινότητας Ζωνιανών</t>
  </si>
  <si>
    <t>43.90.00.0065</t>
  </si>
  <si>
    <t>(17.90.00.0031) Ανακατασκευή εκπαιδευτηρίου για τη στέγαση του Δημοτικού Σχολείου ΤΚ Πανόρμου (ΠΡΟΓΡ/ΚΗ ΣΥΜΒΑΣΗ ΜΕ ΠΕΡΙΦΕΡΕΙΑ ΚΡΗΤΗΣ ΕΠΙΧΟΡΗΓΗΣΗ</t>
  </si>
  <si>
    <t>43.90.00.0066</t>
  </si>
  <si>
    <t>(15.17.31.0088) Βελτίωση οδοποιίας Χειλιανών Δήμου Μυλοποτάμου</t>
  </si>
  <si>
    <t>43.90.02.0009</t>
  </si>
  <si>
    <t>(17.31.01.0007) Βελτίωση Δημοτικής Οδού Ελεύθερνας - Αλφάς"</t>
  </si>
  <si>
    <t>43.90.09.0005</t>
  </si>
  <si>
    <t>(17.90.00.0030) Ολοκλήρωση γηπέδου Αλφάς (Απόφαση περιφέρειας Κρήτης 110459)</t>
  </si>
  <si>
    <t>43.90.09.0006</t>
  </si>
  <si>
    <t>(15.11.03.0081) Ύδρευση Αλοϊδών (απόφαση 46090/9-4-2014 Περιφερειάρχη Κρήτης)</t>
  </si>
  <si>
    <t>43.90.09.0007</t>
  </si>
  <si>
    <t>(15.17.31.3018) Κατασκευή παρακαμπτηρίων οδών οικισμού Ζωνιανών</t>
  </si>
  <si>
    <t>43.90.09.0008</t>
  </si>
  <si>
    <t>(15.17.90.0088) Αναβάθμιση υποδομών οικισμού  ΖΩΝΙΑΝΩΝ  ΔΗΜΟΥ ΜΥΛΟΠΟΤΑΜΟΥ (Απόφαση Περιφερ. 17752/09-02-2015 ) (ΣΑΕΠ 402 Κ.Α. 2010ΕΠ40200173)</t>
  </si>
  <si>
    <t>43.90.09.0009</t>
  </si>
  <si>
    <t>(15.17.90.0085) Ολοκλήρωση Γηπέδου κοινότητας Ζωνιανών 2ο Υποέργο "Συντήρηση Αθλητικών εγκαταστάσεων Δήμου Μυλοποτάμου"</t>
  </si>
  <si>
    <t>43.90.09.0010</t>
  </si>
  <si>
    <t>(15.17.90.0073) Ανάπλαση οικισμού Ζωνιανών-ΠΡΑΣΙΝΗ ΑΝΑΠΤΥΞΗ</t>
  </si>
  <si>
    <t>43.90.09.0011</t>
  </si>
  <si>
    <t>(15.17.90.0087) Κατασκευή τμήματος νέων αποδυτηρίων-βελτίωση των υφιστάμενων και κατασκευή χώρων στάθμευσης στο Γήπεδο Ζωνιανών</t>
  </si>
  <si>
    <t>43.90.09.0012</t>
  </si>
  <si>
    <t>50.00.00.0085</t>
  </si>
  <si>
    <t>ΒΕΡΓΑΚΗΣ ΜΑΡΚΟΣ ΤΟΥ ΝΙΚ.</t>
  </si>
  <si>
    <t>50.00.00.0118</t>
  </si>
  <si>
    <t>ΔΑΛΑΜΒΕΛΑΣ ΓΕΩΡΓΙΟΣ ΤΟΥ ΜΙΧΑΗΛ</t>
  </si>
  <si>
    <t>50.00.00.0358</t>
  </si>
  <si>
    <t>ΣΥΡΙΑΝΟΓΛΟΥ ΑΝΑΣΤΑΣΙΟΣ</t>
  </si>
  <si>
    <t>50.00.00.2117</t>
  </si>
  <si>
    <t>ΒΑΜΒΟΥΚΑΣ ΝΕΚΤ.ΡΟΥΚΟΥΝΗΣ ΚΩΝ.ΣΑΠΟΥΤΖΗ ΓΕΩΡ.Ο.Ε.</t>
  </si>
  <si>
    <t>50.00.00.2250</t>
  </si>
  <si>
    <t>ΕΜΜ. ΝΙΚ. ΧΡΙΣΤΟΔΟΥΛΑΚΗΣ Α.Ε.</t>
  </si>
  <si>
    <t>50.00.00.2368</t>
  </si>
  <si>
    <t>ΚΟΚΚΙΝΟΣ ΜΙΧ. ΚΑΙ ΣΙΑ Ε.Ε. - ΚΟΥΤΡΑΚΗΣ ΔΗΜΗΤΡΙΟΣ Κ</t>
  </si>
  <si>
    <t>50.00.00.2566</t>
  </si>
  <si>
    <t>ΠΑΠΑΔΑΚΗ ΑΣΠΑΣΙΑ ΤΟΥ ΑΝΔΡΕΑ</t>
  </si>
  <si>
    <t>50.00.00.2770</t>
  </si>
  <si>
    <t>ΓΕΩΡΓΑΚΟΠΟΥΛΟΥ ΑΙΚΑΤΕΡΙΝΗ &amp; ΣΙΑ "TRAINING-NET.E.E.</t>
  </si>
  <si>
    <t>50.00.00.2880</t>
  </si>
  <si>
    <t>ELPEDISON A.E.</t>
  </si>
  <si>
    <t>50.00.00.2881</t>
  </si>
  <si>
    <t>GREEN</t>
  </si>
  <si>
    <t>50.00.00.2886</t>
  </si>
  <si>
    <t>ΗΧΩ ΕΚΔΟΤΙΚΗ ΜΟΣΧΑΝΔΡΕΟΥ &amp; ΣΙΑ ΕΕ</t>
  </si>
  <si>
    <t>50.00.00.2894</t>
  </si>
  <si>
    <t>BITUMIX  A. E.</t>
  </si>
  <si>
    <t>50.00.00.2895</t>
  </si>
  <si>
    <t>ΙΕΡΩΝΥΜΑΚΗΣ ΕΜΜ. ΝΙΚΟΛΑΟΣ</t>
  </si>
  <si>
    <t>50.00.00.2897</t>
  </si>
  <si>
    <t>ΓΙΑΝΝΑΚΟΠΟΥΛΟΣ Γ.  ΔΗΜΗΤΡΙΟΣ</t>
  </si>
  <si>
    <t>50.00.00.2899</t>
  </si>
  <si>
    <t>Ε.Ο.Ε.Σ. - ΑΜΦΙΚΤΥΟΝΙΑ  ΑΔΕΛΦΟΠΟΙΗΜΕΝΩΝ ΠΟΛΕΩΝ &amp; ΠΕΡΙΟΧΩΝ ΤΗΣ ΜΕΣΟΓΕΙΟΥ</t>
  </si>
  <si>
    <t>50.00.00.2905</t>
  </si>
  <si>
    <t>Α. ΦΕΣΣΑΣ &amp; ΣΙΑ Ο.Ε.</t>
  </si>
  <si>
    <t>50.00.00.2906</t>
  </si>
  <si>
    <t>ΘΕΟΔΩΡΑΤΟΣ  Α. ΓΕΡΑΣΙΜΟΣ - CRETAFLEX HELLAS</t>
  </si>
  <si>
    <t>50.00.00.2907</t>
  </si>
  <si>
    <t>ΣΓΟΥΡΟΥ  Π. ΒΑΣΙΛΙΚΗ</t>
  </si>
  <si>
    <t>50.00.00.2908</t>
  </si>
  <si>
    <t>ΦΟΡΟΥΜ ΔΙΕΘΝΗΣ ΕΠΙΜΟΡΦΩΤΙΚΗ &amp; ΣΥΜΒΟΥΛΕΥΤΙΚΗ Ε.Π.Ε.</t>
  </si>
  <si>
    <t>50.00.02.0019</t>
  </si>
  <si>
    <t>ΙΩΑΝΝΗΣ ΑΝΔΡΕΔΑΚΗΣ ΤΟΥ ΔΗΜ.</t>
  </si>
  <si>
    <t>50.00.02.0132</t>
  </si>
  <si>
    <t>ΣΦΑΚΙΑΝΑΚΗΣ ΑΕΞΤΕ</t>
  </si>
  <si>
    <t>50.00.02.0163</t>
  </si>
  <si>
    <t>ΜΠΕΝΑΚΗΣ  Γ. ΑΝΔΡΕΑΣ</t>
  </si>
  <si>
    <t>50.00.02.0164</t>
  </si>
  <si>
    <t>ΜΠΕΝΑΚΗΣ Μ. ΑΝΔΡΕΑΣ</t>
  </si>
  <si>
    <t>50.00.02.0165</t>
  </si>
  <si>
    <t>ΧΡΥΣΑΦΗΣ  Π. ΧΡΗΣΤΟΣ</t>
  </si>
  <si>
    <t>50.00.02.0166</t>
  </si>
  <si>
    <t>ΒΟΥΜΒΟΥΛΑΚΗ Γ. ΜΑΡΙΑΝΘΗ</t>
  </si>
  <si>
    <t>50.00.02.0167</t>
  </si>
  <si>
    <t>ΚΟΥΒΑΚΗΣ Κ. ΓΕΩΡΓΙΟΣ</t>
  </si>
  <si>
    <t>50.00.02.0172</t>
  </si>
  <si>
    <t>ΧΑΝΙΩΤΑΚΗΣ  ΙΩΑΝ.  ΝΙΚΟΛΑΟΣ</t>
  </si>
  <si>
    <t>53.08.01.0148</t>
  </si>
  <si>
    <t>ΑΘΛΗΤΙΚΟΣ ΟΜΙΛΟΣ ΖΩΝΙΑΝΩΝ</t>
  </si>
  <si>
    <t>53.08.01.0192</t>
  </si>
  <si>
    <t>ΔΙΚΑΙΟΥΧΟΙ ΕΠΙΔΟΜΑΤΟΣ  ΚΩΦΑΛΑΛΩΝ  ΑΤΟΜΩΝ</t>
  </si>
  <si>
    <t>53.08.01.0201</t>
  </si>
  <si>
    <t>ΔΙΚΑΙΟΥΧΟΙ ΕΠΙΔΟΜΑΤΟΣ ΑΙΜΑΤΟΛΟΓΙΚΩΝ ΝΟΣΗΜΑΤΩΝ</t>
  </si>
  <si>
    <t>53.08.01.0202</t>
  </si>
  <si>
    <t>ΔΙΚΑΙΟΥΧΟΙ ΕΠΙΔΟΜΑΤΟΣ ΑΠΡΟΣΤΑΤΕΥΤΩΝ ΠΑΙΔΙΩΝ</t>
  </si>
  <si>
    <t>53.08.01.0203</t>
  </si>
  <si>
    <t>ΔΙΚΑΙΟΥΧΟΙ ΕΠΙΔΟΜΑΤΟΣ ΒΑΡΙΑΣ ΝΟΗΤΙΚΗΣ ΚΑΘΥΣΤΕΡΗΣΗΣ</t>
  </si>
  <si>
    <t>53.08.01.0204</t>
  </si>
  <si>
    <t>ΔΙΚΑΙΟΥΧΟΙ ΕΠΙΔΟΜΑΤΟΣ ΕΝΙΣΧΥΣΗΣ ΑΤΟΜΩΝ ΜΕ ΑΝΑΓΚΕΣ ΒΑΡΙΑΣ ΑΝΑΠΗΡΙΑΣ</t>
  </si>
  <si>
    <t>53.08.01.0205</t>
  </si>
  <si>
    <t>ΔΙΚΑΙΟΥΧΟΙ ΕΠΙΔΟΜΑΤΟΣ ΚΙΝΗΣΗΣ ΣΕ ΠΑΡΑΠ./ΤΕΤΡΑΠ./ΑΚΡΩΤΗΡ.</t>
  </si>
  <si>
    <t>53.08.01.0206</t>
  </si>
  <si>
    <t>ΔΙΚΑΙΟΥΧΟΙ ΕΠΙΔΟΜΑΤΟΣ ΠΑΡΑΠΛΗΓΙΚΩΝ,ΤΕΤΡΑΠΛΗΓΙΚΩΝ ΔΗΜΟΣΙΟΥ</t>
  </si>
  <si>
    <t>53.08.01.0207</t>
  </si>
  <si>
    <t>ΔΙΚΑΙΟΥΧΟΙ ΕΠΙΔΟΜΑΤΟΣ ΤΥΦΛΟΤΗΤΑΣ</t>
  </si>
  <si>
    <t>53.08.01.0208</t>
  </si>
  <si>
    <t>ΔΙΚΑΙΟΥΧΟΣ ΕΚΤΑΚΤΗΣ ΟΙΚΟΝΟΜΙΚΗΣ ΕΝΙΣΧΥΣΗΣ</t>
  </si>
  <si>
    <t>53.08.01.0227</t>
  </si>
  <si>
    <t>ΜΙΧΕΛΑΚΗΣ ΝΙΚΟΛΑΟΣ</t>
  </si>
  <si>
    <t>53.98.99.0050</t>
  </si>
  <si>
    <t>ΚΟΚΚΙΝΟΣ ΔΗΜΗΤΡΙΟΣ</t>
  </si>
  <si>
    <t>55.91</t>
  </si>
  <si>
    <t>Κρατήσεις χρηματικών ενταλμάτων</t>
  </si>
  <si>
    <t>55.91.00</t>
  </si>
  <si>
    <t>55.91.00.0000</t>
  </si>
  <si>
    <t>Κρατήσεις Χρηματικών Ενταλμάτων</t>
  </si>
  <si>
    <t>60.07</t>
  </si>
  <si>
    <t>Δαπάνες πρόσληψης εκπαίδευσης και επιμόρφωσης προσωπικού</t>
  </si>
  <si>
    <t>60.07.73</t>
  </si>
  <si>
    <t>60.07.73.0001</t>
  </si>
  <si>
    <t>61.98</t>
  </si>
  <si>
    <t>Λοιπές Αμοιβές Τρίτων</t>
  </si>
  <si>
    <t>67.15.02</t>
  </si>
  <si>
    <t>Επιχορηγήσεις σε αθλητικούς οργανισμούς και σωματεία</t>
  </si>
  <si>
    <t>67.15.02.0001</t>
  </si>
  <si>
    <t>67.33</t>
  </si>
  <si>
    <t>Χορηγίες για Εθνικούς, κοινωνικούς, εκπαιδευτικούς και λοιπούς συναφείς σκοπούς</t>
  </si>
  <si>
    <t>67.33.19</t>
  </si>
  <si>
    <t>Λοιπές χορηγίες κοινωνικής πρόνοιας</t>
  </si>
  <si>
    <t>67.33.19.0099</t>
  </si>
  <si>
    <t>72.12.19</t>
  </si>
  <si>
    <t>Λοιπά πρόστιμα και χρηματικές ποινές επιβαλλόμενες βάσει ειδικών διατάξεων</t>
  </si>
  <si>
    <t>72.12.19.0099</t>
  </si>
  <si>
    <t>74.01.14.0003</t>
  </si>
  <si>
    <t>Κάλυψη Δράσεων Πολιτικής Προστασίας- Πυροπροστασίας</t>
  </si>
  <si>
    <t>82.00.98</t>
  </si>
  <si>
    <t>Επιστροφές αχρεωστήτως εισπραχθέντων λοιπών εσόδων(3)</t>
  </si>
  <si>
    <t>82.00.98.0001</t>
  </si>
  <si>
    <t>82.01.00.0011</t>
  </si>
  <si>
    <t>Τακτικά έσοδα από τέλη καθαριότητας και ηλεκτροφωτισμού</t>
  </si>
  <si>
    <t>ΛΙΑΠΠΗΣ ΣΤΑΥΡΟΣ</t>
  </si>
  <si>
    <t>ΟΙ ΟΙΚΟΝΟΜΙΚΟΙ ΣΥΜΒΟΥΛΟΙ
"ΑΝΑΒΑΘΜΙΣΗ ΟΙΚΟΝΟΜΟΤΕΧΝΙΚΕΣ ΛΥΣΕΙΣ Α.Ε."</t>
  </si>
  <si>
    <t xml:space="preserve">Α.Δ.Τ. ΑΙ 007883, </t>
  </si>
  <si>
    <t>ΑΡ.ΑΔΕΙΑΣ Α΄ΤΑΞΗΣ 8256</t>
  </si>
  <si>
    <t>ΣΚΛΑΒΑΚΗΣ ΕΜΜΑΝΟΥΗΛ</t>
  </si>
  <si>
    <t>Α.Δ.Τ. ΑΖ 468815</t>
  </si>
  <si>
    <t>ΙΣΟΛΟΓΙΣΜΟΣ ΤΗΣ 31ης ΔΕΚΕΜΒΡΙΟΥ 2017</t>
  </si>
  <si>
    <t>7η ΧΡΗΣΗ (1 ΙΑΝΟΥΑΡΙΟΥ - 31 ΔΕΚΕΜΒΡΙΟΥ 2017)</t>
  </si>
  <si>
    <t>Ποσά κλειόμενης χρήσεως 2017</t>
  </si>
  <si>
    <t>Ποσά προηγούμενης χρήσεως 2016</t>
  </si>
  <si>
    <t>χρήσεως 2017</t>
  </si>
  <si>
    <t xml:space="preserve">  31ης ΔΕΚΕΜΒΡΙΟΥ 2017 (1 ΙΑΝΟΥΑΡΙΟΥ - 31 ΔΕΚΕΜΒΡΙΟΥ 2017)</t>
  </si>
  <si>
    <t>11</t>
  </si>
  <si>
    <t>12</t>
  </si>
  <si>
    <t>13</t>
  </si>
  <si>
    <t>14</t>
  </si>
  <si>
    <t>15.17.00.2003</t>
  </si>
  <si>
    <t>Ανάπλαση οικισμού Αγγελιανών  (ΑΡΓ ΑΝ ΕΛΛ)</t>
  </si>
  <si>
    <t>15.17.00.2004</t>
  </si>
  <si>
    <t>Αποπεράτωση 1ου Νηπιαγωγείου Περάματος</t>
  </si>
  <si>
    <t>15.17.31.3019</t>
  </si>
  <si>
    <t>Πλακοστρώσεις οικισμών Δήμου Μυλοποτάμου</t>
  </si>
  <si>
    <t>15.17.31.3020</t>
  </si>
  <si>
    <t>Κατασκευή παρακαμπτηρίων οδών οικισμού Ζωνιανών (ΠΔΕ 2012)</t>
  </si>
  <si>
    <t>15.17.31.3021</t>
  </si>
  <si>
    <t>Βελτίωση αγροτικών κεντρικών δρόμων ΤΚ Χουμερίου (ΑΓΡ ΑΝ ΕΛΛ 2007-2013)</t>
  </si>
  <si>
    <t>15.17.31.3022</t>
  </si>
  <si>
    <t>Διαπλάτυνση Περιφερειακού Δρόμου Οικισμού Μπαλί</t>
  </si>
  <si>
    <t>15.17.31.3023</t>
  </si>
  <si>
    <t>Παράκαμψη ΤΚ ΑΙΜΟΝΑ (ΠΕΡΙΦ ΚΡΗΤ)</t>
  </si>
  <si>
    <t>15.17.31.3024</t>
  </si>
  <si>
    <t>Ασφαλτόστρωση δρόμων ΠΑΝΟΡΜΟΥ (ΠΕΡ ΚΡΗΤ)</t>
  </si>
  <si>
    <t>15.17.31.3025</t>
  </si>
  <si>
    <t>ΣΥΝΤΗΡΗΣΕΙΣ - ΒΕΛΤΙΩΣΕΙΣ ΑΓΡΟΤΙΚΩΝ ΔΡΟΜΩΝ Δ.Ε. ΚΟΥΛΟΥΚΩΝΑ - Δ.Ε. ΖΩΝΙΑΝΩΝ</t>
  </si>
  <si>
    <t>15.17.71.0019</t>
  </si>
  <si>
    <t>Επέκταση Δημοτικού Φωτισμού εκτός οικισμού ΤΚ ΣΙΣΩΝ (ΠΕΡΙΦ)</t>
  </si>
  <si>
    <t>15.17.90.0069</t>
  </si>
  <si>
    <t>Ανάπλαση οικισμών Δαμοβόλου- Δαφνέδες - Κράνα -Λυβάδα Δημ. Ενότητας Κουλούκωνα</t>
  </si>
  <si>
    <t>15.17.90.0071</t>
  </si>
  <si>
    <t>Δημιουργία Βιομηχανικού Σφαγείου (ΘΗΣΕΑΣ)</t>
  </si>
  <si>
    <t>15.17.90.1109</t>
  </si>
  <si>
    <t>Αξιοποίηση Φαραγγιού Ζωνιανών (ΠΡ.ΑΝΑΠ)</t>
  </si>
  <si>
    <t>16</t>
  </si>
  <si>
    <t>16.17.03</t>
  </si>
  <si>
    <t>Αρχιτεκτονικές Μελέτες</t>
  </si>
  <si>
    <t>17</t>
  </si>
  <si>
    <t>18</t>
  </si>
  <si>
    <t>25.10.00</t>
  </si>
  <si>
    <t>Μικρά εργαλεία</t>
  </si>
  <si>
    <t>25.10.00.0001</t>
  </si>
  <si>
    <t>25.10.44</t>
  </si>
  <si>
    <t>25.10.44.0099</t>
  </si>
  <si>
    <t>30.11</t>
  </si>
  <si>
    <t>Απαιτήσεις από ΝΠΔΔ εκτός ΟΤΑ</t>
  </si>
  <si>
    <t>30.11.00</t>
  </si>
  <si>
    <t>30.11.00.0006</t>
  </si>
  <si>
    <t>30.12</t>
  </si>
  <si>
    <t>Απαιτήσεις από Δημόσιες Επιχειρήσεις</t>
  </si>
  <si>
    <t>30.12.00</t>
  </si>
  <si>
    <t>30.12.00.0002</t>
  </si>
  <si>
    <t>33</t>
  </si>
  <si>
    <t>36</t>
  </si>
  <si>
    <t>38</t>
  </si>
  <si>
    <t>41</t>
  </si>
  <si>
    <t>42</t>
  </si>
  <si>
    <t>42.01.00.2016</t>
  </si>
  <si>
    <t>Έλλειμμα χρήσεως 2016</t>
  </si>
  <si>
    <t>43</t>
  </si>
  <si>
    <t>43.90.00.1100</t>
  </si>
  <si>
    <t>ΒΕΛΤΙΩΣΕΙΣ-ΣΥΝΤΗΡΗΣΕΙΣ-ΔΙΑΝΟΙΞΕΙΣ ΣΤΟ ΙΔΙΚΟ ΔΙΚΤΥΟ ΚΡΗΤΗΣ 3ο ΥΠΟΕΡΓΟ "ΑΣΦΑΛΤΟΣΤΡΩΣΗ ΔΡΟΜΩΝ ΠΑΝΟΡΜΟΥ"</t>
  </si>
  <si>
    <t>43.90.09.0099</t>
  </si>
  <si>
    <t>43.90.09.1102</t>
  </si>
  <si>
    <t>Αξιοποίηση φαραγγιού Ζωνιανών (ΠΡΑΣΙΝΗ ΑΝΑΠΤΥΞΗ)</t>
  </si>
  <si>
    <t>43.90.09.1103</t>
  </si>
  <si>
    <t>Διαπλάτυνση Περιφερειακού Δρόμου Μπαλί (Αποφ. Περ. Κρήτης)</t>
  </si>
  <si>
    <t>43.90.09.1104</t>
  </si>
  <si>
    <t>Κέντρο Κοινότητας Δήμου Μυλοποτάμου - Επιχ Προγ Κρητης</t>
  </si>
  <si>
    <t>43.90.09.1105</t>
  </si>
  <si>
    <t>Παράκαμψη ΤΚ ΑΙΜΟΝΑ (Απόφαση Περ Κρήτης)</t>
  </si>
  <si>
    <t>43.90.09.1106</t>
  </si>
  <si>
    <t>Βελτίωση αγροτικών κεντρικών δρόμων ΤΚ Χουμερίου</t>
  </si>
  <si>
    <t>43.90.09.1107</t>
  </si>
  <si>
    <t>Ανάπλαση οικισμού Αγγελιανών</t>
  </si>
  <si>
    <t>45.14.00</t>
  </si>
  <si>
    <t>Δάνεια του Ταμείου Παρακαταθηκών και Δανείων</t>
  </si>
  <si>
    <t>45.14.00.0000</t>
  </si>
  <si>
    <t>45.14.01.0099</t>
  </si>
  <si>
    <t>50</t>
  </si>
  <si>
    <t>50.00.00.0000</t>
  </si>
  <si>
    <t>Προμηθευτές διάφοροι</t>
  </si>
  <si>
    <t>50.00.00.0074</t>
  </si>
  <si>
    <t>ΒΑΡΔΙΑΜΠΑΣΗΣ ΧΑΡΑΛΑΜΠΟΣ ΚΑΙ ΣΙΑ Ο.Ε.</t>
  </si>
  <si>
    <t>50.00.00.0208</t>
  </si>
  <si>
    <t>ΚΛΑΔΟΥ ΙΩΑΝΝΑ ΔΙΚΑΣΤΙΚΗ ΕΠΙΜΕΛΗΤΡΙΑ</t>
  </si>
  <si>
    <t>50.00.00.0530</t>
  </si>
  <si>
    <t>ΜΕΝΙΟΥΔΑΚΗ Β. ΠΑΓΩΝΑ</t>
  </si>
  <si>
    <t>50.00.00.0584</t>
  </si>
  <si>
    <t>ΕΚΔΟΣΕΙΣ ΣΑΚΚΟΥΛΑ Α.Ε.</t>
  </si>
  <si>
    <t>50.00.00.2730</t>
  </si>
  <si>
    <t>ΠΑΠΑΓΙΑΝΝΑΚΗΣ ΕΜΜ. ΓΡΗΓΟΡΗΣ</t>
  </si>
  <si>
    <t>50.00.00.2734</t>
  </si>
  <si>
    <t>ΓΕΩΡΓΙΟΣ ΔΙΟΜΑΝΤΑΡΑΚΗΣ &amp; ΥΙΟΙ ΟΕ</t>
  </si>
  <si>
    <t>50.00.00.2735</t>
  </si>
  <si>
    <t>Ε &amp; Μ ΠΑΥΛΙΔΑΚΗΣ ΟΕΕ</t>
  </si>
  <si>
    <t>50.00.00.2804</t>
  </si>
  <si>
    <t>ΤΣΙΧΛΗΣ ΓΕΩΡΓΙΟΣ</t>
  </si>
  <si>
    <t>50.00.00.2831</t>
  </si>
  <si>
    <t xml:space="preserve"> ΑΦΟΙ ΒΑΤΣΙΝΑ &amp; ΣΙΑ Ο. Ε.</t>
  </si>
  <si>
    <t>50.00.00.2837</t>
  </si>
  <si>
    <t>ΞΕΚΑΛΟΣ ΕΜΜ. ΑΓΓΕΛΟΣ</t>
  </si>
  <si>
    <t>50.00.00.2876</t>
  </si>
  <si>
    <t>ΜΙΧΕΛΟΥΔΑΚΗΣ Μ. ΠΑΠΑΔΑΚΗΣ Ε. Ο.Ε.</t>
  </si>
  <si>
    <t>50.00.00.2909</t>
  </si>
  <si>
    <t>GAND OIL ΜΟΝΟΠΡΟΣΩΠΗ  Ε.Π.Ε.</t>
  </si>
  <si>
    <t>50.00.00.2910</t>
  </si>
  <si>
    <t>ΚΟΚΚΙΝΟΥ ΑΝΘΟΥΛΑ-ΤΥΡΟΚΟΜΕΙΟ "ΟΡΕΙΝΟΣ ΜΥΛΟΠΟΤΑΜΟΣ"</t>
  </si>
  <si>
    <t>50.00.00.2911</t>
  </si>
  <si>
    <t>ΣΠΑΝΤΙΔΑΚΗΣ ΓΕΩΡΓΙΟΣ του ΜΙΧΑΗΛ</t>
  </si>
  <si>
    <t>50.00.00.2912</t>
  </si>
  <si>
    <t>KMF ΜΟΝΟΠΡΟΣΩΠΗ Ε.Π.Ε.-ΔΙΕΘΝΗΣ ΕΜΠΟΡΙΚΗ - ΜΕΤΑΦΟΡΙΚΗ</t>
  </si>
  <si>
    <t>50.00.00.2913</t>
  </si>
  <si>
    <t>NRG TRADING HOUSE ΕΝΕΡΓΕΙΑΚΗ Α.Ε.</t>
  </si>
  <si>
    <t>50.00.00.2914</t>
  </si>
  <si>
    <t>WATT+VOLT-ΠΑΡΟΧΟΣ ΗΛΕΚΤΡΙΚΟΥ ΡΕΥΜΑΤΟΣ</t>
  </si>
  <si>
    <t>50.00.00.2915</t>
  </si>
  <si>
    <t>ΑΦΟΙ ΜΠΡΕΝΤΑ &amp; ΣΙΑ Ο.Ε.</t>
  </si>
  <si>
    <t>50.00.00.2916</t>
  </si>
  <si>
    <t>ΑΦΟΙ ΤΡΟΥΛΗ ΑΕΞΤΕ</t>
  </si>
  <si>
    <t>50.00.00.2917</t>
  </si>
  <si>
    <t>ΒΟΓΙΑΤΖΑΚΗΣ Γ.  ΜΙΧΑΗΛ</t>
  </si>
  <si>
    <t>50.00.00.2918</t>
  </si>
  <si>
    <t>ΔΑΦΝΟΜΗΛΗΣ Γ. ΝΙΚΟΛΑΟΣ</t>
  </si>
  <si>
    <t>50.00.00.2919</t>
  </si>
  <si>
    <t>ΕΥΡΩΕΚΠΑΙΔΕΥΤΙΚΗ ΣΥΜΒΟΥΛΟΙ ΕΠΙΧΕΙΡΗΣΕΩΝ Ε.Π.Ε</t>
  </si>
  <si>
    <t>50.00.00.2920</t>
  </si>
  <si>
    <t>ΖΑΦΕΙΡΑΚΗΣ ΝΙΚΟΣ ΜΟΝΟΠΡΟΣΩΠΗ ΙΚΕ</t>
  </si>
  <si>
    <t>50.00.00.2921</t>
  </si>
  <si>
    <t>ΚΛΑΔΟΥ Χ.  ΒΑΣΙΛΕΙΑ</t>
  </si>
  <si>
    <t>50.00.00.2922</t>
  </si>
  <si>
    <t>ΜΥΤΙΛΗΝΑΙΟΣ Α.Ε. - ΟΜΙΛΟΣ ΕΠΙΧΕΙΡΗΣΕΩΝ</t>
  </si>
  <si>
    <t>50.00.00.2923</t>
  </si>
  <si>
    <t>ΝΤΒΟΡΑΚΟΒΑ Μ ΣΩΠΑΣΗΣ Ι ΟΕ ΝΤΒΟΡΑΚΟΒΑ Μ ΣΩΠΑΣΗΣ Ι ΟΕ</t>
  </si>
  <si>
    <t>50.00.00.2924</t>
  </si>
  <si>
    <t>ΤΖΙΛΙΓΚΑΚΗΣ Γ. ΚΩΝΣΤΑΝΤΙΝΟΣ "ΤΣΙΚΑΛΑΡΙΟ-TSIKALARIO"</t>
  </si>
  <si>
    <t>50.00.00.2925</t>
  </si>
  <si>
    <t>ΤΣΙΚΟΛΙΔΑΚΗΣ ΛΑΜΠΡΟΣ τ. ΙΩΑΝΝΗ</t>
  </si>
  <si>
    <t>50.00.00.2926</t>
  </si>
  <si>
    <t>ΦΟΥΝΤΟΥΛΑΚΗΣ Χ. ΓΕΩΡΓΙΟΣ</t>
  </si>
  <si>
    <t>50.00.00.2927</t>
  </si>
  <si>
    <t>VOLTERRA A.E. -  ΑΝΩΝΥΜΗ ΕΤΑΙΡΕΙΑ ΠΑΡΑΓΩΓΗΣ &amp; ΕΜΠΟΡΙΑΣ ΕΝΕΡΓΕΙΑΣ</t>
  </si>
  <si>
    <t>50.00.00.2928</t>
  </si>
  <si>
    <t>Α. ΚΑΟΥΣΗΣ  Α.Ε.</t>
  </si>
  <si>
    <t>50.00.00.2929</t>
  </si>
  <si>
    <t>ΑΣΤΙΚΗ ΕΤΑΙΡΕΙΑ ΑΔΕΙΟΥΧΩΝ ΗΛΕΚΤΡΟΛΟΓΩΝ ΕΓΚΑΤΑΣΤΑΤΩ</t>
  </si>
  <si>
    <t>50.00.00.2930</t>
  </si>
  <si>
    <t>ΗΡΩΝ ΘΕΡΜΟΗΛΕΚΤΡΙΚΗ Α.Ε.</t>
  </si>
  <si>
    <t>50.00.00.2931</t>
  </si>
  <si>
    <t>ΜΙΝΩΪΚΕΣ ΓΡΑΜΜΕΣ Α.Ν.Ε.</t>
  </si>
  <si>
    <t>50.00.00.2932</t>
  </si>
  <si>
    <t>ΝΕΟΤΥΠΟΓΡΑΦΙΚΗ ΜΟΝΟΠΡΟΣΩΠΞ ΕΠΕ  "Ο  ΛΟΓΟΣ"</t>
  </si>
  <si>
    <t>50.00.00.2933</t>
  </si>
  <si>
    <t>ΧΡΙΣΤΟΥΛΑΚΗΣ  ΣΑΒΒΑΣ</t>
  </si>
  <si>
    <t>50.00.00.2934</t>
  </si>
  <si>
    <t>JUMBO-ΑΝΩΝΥΜΗ ΕΜΠΟΡΙΚΗ ΕΤΑΙΡΙΑ</t>
  </si>
  <si>
    <t>50.00.02.0107</t>
  </si>
  <si>
    <t>ΕΡΓΑΤΟΤΕΧΝΙΚΗ ΡΕΘΥΜΝΟΥ ΦΑΚΙΔΑΡΗΣ Ζ.-ΠΑΤΕΛΑΡΟΣ Γ.Ο.Ε.</t>
  </si>
  <si>
    <t>50.00.02.0152</t>
  </si>
  <si>
    <t>ΠΑΠΑΔΑΚΗΣ  Γ.  ΜΙΛΤΙΑΔΗΣ</t>
  </si>
  <si>
    <t>50.00.02.0174</t>
  </si>
  <si>
    <t>Κ/Ξ ΔΑΓΑΡΑΚΗΣ Ε. ΚΥΡΙΑΚΟΣ- ΡΥΑΚΙΩΤΑΚΗ Ε. ΜΑΡΙΑ- ΚΑΤΑΣΚΕΥΑΣΤΙΚΗ ΚΟΙΠΡΑΞΙΑ</t>
  </si>
  <si>
    <t>50.00.02.0175</t>
  </si>
  <si>
    <t>ΤΕΧΝΗΚΩΝ Α.Τ.Ε.</t>
  </si>
  <si>
    <t>50.00.02.0176</t>
  </si>
  <si>
    <t>ΧΑΛΚΙΑΔΑΚΗΣ ΙΩΑΝΝΗΣ</t>
  </si>
  <si>
    <t>50.02.00.0016</t>
  </si>
  <si>
    <t>Δ.Ο.Υ. Ρεθύμνης</t>
  </si>
  <si>
    <t>50.08.00.0038</t>
  </si>
  <si>
    <t>ΖΩΝΟΥΔΑΚΗΣ ΑΝΤΩΝΗΣ</t>
  </si>
  <si>
    <t>50.08.00.0039</t>
  </si>
  <si>
    <t>PROTERGIA ΘΕΡΜΟΗΛΕΚΤΡΙΚΗ ΑΓΙΟΥ ΝΙΚΟΛΑΟΥ ΑΕ</t>
  </si>
  <si>
    <t>53</t>
  </si>
  <si>
    <t>53.00.00.0119</t>
  </si>
  <si>
    <t>ΚΟΝΤΑΝΑ ΑΝΑΣΤΑΣΙΑ, ΔΗΜΟΤΙΚΗ ΥΠΑΛΛΗΛΟΣ</t>
  </si>
  <si>
    <t>53.08.01.0228</t>
  </si>
  <si>
    <t>ΑΝΑΓΝΩΣΤΑΚΗΣ ΝΕΚΤΑΡΙΟΣ - ΧΑΡΙΔΗΜΟΣ τ. ΒΑΣΙΛΕΙΟΥ</t>
  </si>
  <si>
    <t>53.08.01.0229</t>
  </si>
  <si>
    <t>ΕΚΠΟΛΙΤΙΣΤΙΚΟΣ ΚΑΙ ΕΠΙΜΟΡΦΩΤΙΚΟΣ ΣΥΛΛΟΓΟΣ ΑΓΙΑΣ ΜΥΛΟΠΟΤΑΜΟΥ</t>
  </si>
  <si>
    <t>53.08.01.0230</t>
  </si>
  <si>
    <t>ΚΑΒΒΑΛΟΣ ΓΕΩΡΓΙΟΣ τ. ΙΩΑΝΝΗ</t>
  </si>
  <si>
    <t>53.08.01.0231</t>
  </si>
  <si>
    <t>ΚΛΑΔΟΣ ΚΩΝ.  ΒΑΣΙΛΕΙΟΣ</t>
  </si>
  <si>
    <t>53.08.01.0232</t>
  </si>
  <si>
    <t>ΚΩΣΤΑΚΗΣ ΙΩΑΝΝΗΣ τ. ΕΜΜΑΝΟΥΗΛ</t>
  </si>
  <si>
    <t>53.08.01.0233</t>
  </si>
  <si>
    <t>ΛΙΑΝΕΡΗΣ ΕΜΜΑΝΟΥΗΛ τ. ΓΕΩΡΓΙΟΥ</t>
  </si>
  <si>
    <t>53.08.01.0234</t>
  </si>
  <si>
    <t>ΛΥΡΩΝΗΣ ΔΗΜΗΤΡΙΟΣ τ. ΝΙΚΟΛΑΟΥ</t>
  </si>
  <si>
    <t>53.08.01.0235</t>
  </si>
  <si>
    <t>ΝΥΚΤΑΡΗΣ ΕΛΕΥΘΕΡΙΟΣ τ. ΙΩΑΝΝΗ</t>
  </si>
  <si>
    <t>53.08.01.0236</t>
  </si>
  <si>
    <t>ΠΑΡΑΣΥΡΗΣ  ΙΩΑΝΝΗΣ - ΧΑΡΑΛΑΜΠΟΣ του ΓΕΩΡΓΙΟΥ</t>
  </si>
  <si>
    <t>53.08.01.0237</t>
  </si>
  <si>
    <t>ΣΤΑΓΑΚΗΣ ΜΙΧΑΗΛ τ. ΚΩΝ/ΝΟΥ</t>
  </si>
  <si>
    <t>53.08.01.0238</t>
  </si>
  <si>
    <t>ΣΤΕΦΑΝΑΚΗΣ ΔΗΜΗΤΡΙΟΣ του ΑΝΤΩΝΙΟΥ</t>
  </si>
  <si>
    <t>53.08.01.0239</t>
  </si>
  <si>
    <t>ΣΤΕΦΑΝΑΚΗΣ ΚΩΝΣΤΑΝΤΙΝΟΣ τ. ΓΕΩΡΓΙΟΥ</t>
  </si>
  <si>
    <t>53.08.01.0240</t>
  </si>
  <si>
    <t>ΣΤΡΙΛΙΓΚΑΣ ΕΜΜ. ΒΕΝΙΖΕΛΟΣ</t>
  </si>
  <si>
    <t>53.08.01.0241</t>
  </si>
  <si>
    <t>ΣΩΠΑΣΟΥΔΑΚΗ ΧΡΙΣΤΙΝΑ τ. ΣΤΥΛΙΑΝΟΥ</t>
  </si>
  <si>
    <t>53.08.01.0242</t>
  </si>
  <si>
    <t>ΦΡΑΝΤΖΕΣΚΑΚΗΣ ΓΕΩΡΓΙΟΣ του ΜΑΡΚΟΥ</t>
  </si>
  <si>
    <t>53.08.01.0243</t>
  </si>
  <si>
    <t>ΚΩΣΤΟΓΙΑΝΝΗ  ΑΙΚΑΤΕΡΙΝΗ του ΝΙΚΟΛΑΟΥ</t>
  </si>
  <si>
    <t>53.08.01.0244</t>
  </si>
  <si>
    <t>ΛΙΑΠΗΣ ΙΩΑΝΝΗΣ</t>
  </si>
  <si>
    <t>53.08.01.0245</t>
  </si>
  <si>
    <t>ΣΚΟΥΛΟΥΦΙΑΝΑΚΗΣ  ΙΩΑΝΝΗΣ</t>
  </si>
  <si>
    <t>54</t>
  </si>
  <si>
    <t>55</t>
  </si>
  <si>
    <t>56</t>
  </si>
  <si>
    <t>60.02.22</t>
  </si>
  <si>
    <t>60.02.22.0001</t>
  </si>
  <si>
    <t>61.00.16</t>
  </si>
  <si>
    <t>Αμοιβές Δικαστικών Επιμελητών</t>
  </si>
  <si>
    <t>61.00.16.0001</t>
  </si>
  <si>
    <t>61.98.51</t>
  </si>
  <si>
    <t>Δικαιώματα ΔΕΗ και τρίτων από είσπραξη τελών και φόρων</t>
  </si>
  <si>
    <t>61.98.51.0001</t>
  </si>
  <si>
    <t>62</t>
  </si>
  <si>
    <t>62.07.62.0002</t>
  </si>
  <si>
    <t>Συντήρηση δικτύων ύδρευσης, άρδευσης &amp; αποχέτευσης</t>
  </si>
  <si>
    <t>62.17.32</t>
  </si>
  <si>
    <t>Πλατείες -πάρκα -παιδότοποι κοινής χρήσεως</t>
  </si>
  <si>
    <t>62.17.32.0001</t>
  </si>
  <si>
    <t>64.00</t>
  </si>
  <si>
    <t>Έξοδα μεταφορών</t>
  </si>
  <si>
    <t>64.00.11</t>
  </si>
  <si>
    <t>Έξοδα κινήσεως ιδιόκτητων μεταφορικών μέσων (καύσιμα,λιπαντικά,διόδια κλπ)</t>
  </si>
  <si>
    <t>64.00.11.0001</t>
  </si>
  <si>
    <t>64.00.14</t>
  </si>
  <si>
    <t>Μεταφορές εν γένει</t>
  </si>
  <si>
    <t>64.00.14.0001</t>
  </si>
  <si>
    <t>64.02.41</t>
  </si>
  <si>
    <t>Συμμετοχές σε συνέδρια, συναντήσεις και διαλέξεις</t>
  </si>
  <si>
    <t>64.02.41.0001</t>
  </si>
  <si>
    <t>64.08</t>
  </si>
  <si>
    <t>Υλικά άμεσης αναλώσεως</t>
  </si>
  <si>
    <t>64.08.34</t>
  </si>
  <si>
    <t>Υλικά καθαριότητας και ευπρεπισμού</t>
  </si>
  <si>
    <t>64.08.34.0001</t>
  </si>
  <si>
    <t>64.15</t>
  </si>
  <si>
    <t>64.15.71</t>
  </si>
  <si>
    <t>64.15.71.0001</t>
  </si>
  <si>
    <t>64.15.72</t>
  </si>
  <si>
    <t>Έξοδα αθλητικών δραστηριοτήτων</t>
  </si>
  <si>
    <t>64.15.72.0001</t>
  </si>
  <si>
    <t>64.51.35</t>
  </si>
  <si>
    <t>64.51.35.0001</t>
  </si>
  <si>
    <t>64.51.36</t>
  </si>
  <si>
    <t>Δαπάνες υλοποίησης προγραμματικών συμβάσεων</t>
  </si>
  <si>
    <t>64.51.36.0001</t>
  </si>
  <si>
    <t>65</t>
  </si>
  <si>
    <t>66</t>
  </si>
  <si>
    <t>66.03.00</t>
  </si>
  <si>
    <t>Aποσβ.αυτ/των λεωφορείων</t>
  </si>
  <si>
    <t>66.03.00.0001</t>
  </si>
  <si>
    <t>66.04.04</t>
  </si>
  <si>
    <t>Aποσβ.μεσα αποθ.κ μεταφ</t>
  </si>
  <si>
    <t>66.04.04.0001</t>
  </si>
  <si>
    <t>67</t>
  </si>
  <si>
    <t>67.30</t>
  </si>
  <si>
    <t>Επιδοτήσεις - Εμβάσματα</t>
  </si>
  <si>
    <t>67.30.00</t>
  </si>
  <si>
    <t>ΕΠΙΔΟΤΗΣΗ ΑΣΦΑΛΙΣΤΙΚΩΝ ΕΙΣΦΟΡΩΝ ΑΠΌ ΟΑΕΔ</t>
  </si>
  <si>
    <t>73</t>
  </si>
  <si>
    <t>73.20.15</t>
  </si>
  <si>
    <t>Τέλος διαφήμισης της κατηγορίας Δ του άρθρου 15 του ΒΔ 24/9-20/101958(άρθρο 9 Ν.2880/2001)</t>
  </si>
  <si>
    <t>73.20.15.0001</t>
  </si>
  <si>
    <t>74</t>
  </si>
  <si>
    <t>74.00.11.0002</t>
  </si>
  <si>
    <t>ΚΑΠ ΓΙΑ ΚΑΛΥΨΗ ΛΕΙΤΟΥΡΓΙΚΩΝ ΔΑΠΑΝΩΝ</t>
  </si>
  <si>
    <t>74.01.11.0100</t>
  </si>
  <si>
    <t>Eπιχορήγηση ληξιπρόθεσμων οφειλών</t>
  </si>
  <si>
    <t>74.01.14.0002</t>
  </si>
  <si>
    <t>Αποκατάσταση ζημιών  από θεομηνίες</t>
  </si>
  <si>
    <t>76</t>
  </si>
  <si>
    <t>81</t>
  </si>
  <si>
    <t>81.01.13</t>
  </si>
  <si>
    <t>Διάφορα έκτακτα έσοδα</t>
  </si>
  <si>
    <t>82</t>
  </si>
  <si>
    <t>82.00.17</t>
  </si>
  <si>
    <t>Λοιπά Έξοδα προηγουμένων χρήσεων</t>
  </si>
  <si>
    <t>82.00.17.0099</t>
  </si>
  <si>
    <t>82.00.23</t>
  </si>
  <si>
    <t>Επιστροφές αχρεωστήτως εισπραχθέντων τελών</t>
  </si>
  <si>
    <t>88</t>
  </si>
  <si>
    <t xml:space="preserve">    4. Διαφορά αποτίμησης τίτλων στη τρέχουσα αξία</t>
  </si>
  <si>
    <t>00 - 10</t>
  </si>
  <si>
    <t>Σύνολα ΚΑ: 00-6031</t>
  </si>
  <si>
    <t>Σύνολα ΚΑ: 00-6053</t>
  </si>
  <si>
    <t>Σύνολα ΚΑ: 00-6056</t>
  </si>
  <si>
    <t>Σύνολα ΚΑ: 00-6111</t>
  </si>
  <si>
    <t>Σύνολα ΚΑ: 00-6117</t>
  </si>
  <si>
    <t>Σύνολα ΚΑ: 00-6121</t>
  </si>
  <si>
    <t>Σύνολα ΚΑ: 00-6122</t>
  </si>
  <si>
    <t>Σύνολα ΚΑ: 00-6126</t>
  </si>
  <si>
    <t>Σύνολα ΚΑ: 00-6151</t>
  </si>
  <si>
    <t>Σύνολα ΚΑ: 00-6221</t>
  </si>
  <si>
    <t>Σύνολα ΚΑ: 00-6222</t>
  </si>
  <si>
    <t>Σύνολα ΚΑ: 00-6223</t>
  </si>
  <si>
    <t>Σύνολα ΚΑ: 00-6224</t>
  </si>
  <si>
    <t>Σύνολα ΚΑ: 00-6331</t>
  </si>
  <si>
    <t>Σύνολα ΚΑ: 00-6432</t>
  </si>
  <si>
    <t>Σύνολα ΚΑ: 00-6452</t>
  </si>
  <si>
    <t>Σύνολα ΚΑ: 00-6511</t>
  </si>
  <si>
    <t>Σύνολα ΚΑ: 00-6515</t>
  </si>
  <si>
    <t>Σύνολα ΚΑ: 00-6516</t>
  </si>
  <si>
    <t>Σύνολα ΚΑ: 00-6521</t>
  </si>
  <si>
    <t>Σύνολα ΚΑ: 00-6526</t>
  </si>
  <si>
    <t>Σύνολα ΚΑ: 00-6731</t>
  </si>
  <si>
    <t>Σύνολα ΚΑ: 00-6737</t>
  </si>
  <si>
    <t>Σύνολα ΚΑ: 00-6738</t>
  </si>
  <si>
    <t>Σύνολα ΚΑ: 00-6819</t>
  </si>
  <si>
    <t>Σύνολα ΚΑ: 10-6011</t>
  </si>
  <si>
    <t>Σύνολα ΚΑ: 10-6012</t>
  </si>
  <si>
    <t>Σύνολα ΚΑ: 10-6021</t>
  </si>
  <si>
    <t>Σύνολα ΚΑ: 10-6022</t>
  </si>
  <si>
    <t>Σύνολα ΚΑ: 10-6041</t>
  </si>
  <si>
    <t>Σύνολα ΚΑ: 10-6051</t>
  </si>
  <si>
    <t>Σύνολα ΚΑ: 10-6052</t>
  </si>
  <si>
    <t>Σύνολα ΚΑ: 10-6055</t>
  </si>
  <si>
    <t>Σύνολα ΚΑ: 10-6142</t>
  </si>
  <si>
    <t>Σύνολα ΚΑ: 10-6232</t>
  </si>
  <si>
    <t>Σύνολα ΚΑ: 10-6253</t>
  </si>
  <si>
    <t>Σύνολα ΚΑ: 10-6263</t>
  </si>
  <si>
    <t>Σύνολα ΚΑ: 10-6264</t>
  </si>
  <si>
    <t>Σύνολα ΚΑ: 10-6266</t>
  </si>
  <si>
    <t>Σύνολα ΚΑ: 10-6279</t>
  </si>
  <si>
    <t>Σύνολα ΚΑ: 10-6321</t>
  </si>
  <si>
    <t>Σύνολα ΚΑ: 10-6422</t>
  </si>
  <si>
    <t>Σύνολα ΚΑ: 10-6611</t>
  </si>
  <si>
    <t>Σύνολα ΚΑ: 10-6612</t>
  </si>
  <si>
    <t>Σύνολα ΚΑ: 10-6613</t>
  </si>
  <si>
    <t>Σύνολα ΚΑ: 10-6614</t>
  </si>
  <si>
    <t>Σύνολα ΚΑ: 10-6615</t>
  </si>
  <si>
    <t>Σύνολα ΚΑ: 10-6633</t>
  </si>
  <si>
    <t>Σύνολα ΚΑ: 10-6634</t>
  </si>
  <si>
    <t>Σύνολα ΚΑ: 10-6643</t>
  </si>
  <si>
    <t>Σύνολα ΚΑ: 10-6672</t>
  </si>
  <si>
    <t>00</t>
  </si>
  <si>
    <t>ΓΕΝΙΚΕΣ ΥΠΗΡΕΣΙΕΣ</t>
  </si>
  <si>
    <t>ΚΕΦΑΛΑΙΟ Α': ΛΕΙΤΟΥΡΓΙΚΕΣ ΔΑΠΑΝΕΣ</t>
  </si>
  <si>
    <t>00-6</t>
  </si>
  <si>
    <t>ΕΞΟΔΑ ΧΡΗΣΗΣ</t>
  </si>
  <si>
    <t>00-60</t>
  </si>
  <si>
    <t>Αμοιβές και έξοδα προσωπικού</t>
  </si>
  <si>
    <t>00-603</t>
  </si>
  <si>
    <t>00-6031</t>
  </si>
  <si>
    <t>Τακτικές αποδοχές Υπαλλήλων Ειδικών Θέσεων</t>
  </si>
  <si>
    <t>00-6031.001</t>
  </si>
  <si>
    <t>Αμοιβή Δικηγόρου με πάγια αντιμισθία</t>
  </si>
  <si>
    <t>00-6031.002</t>
  </si>
  <si>
    <t>Αποζημίωση Ειδικών Συνεργατών - Συμβούλων</t>
  </si>
  <si>
    <t>00-6031.003</t>
  </si>
  <si>
    <t>Αμοιβές Ληξιαρχών</t>
  </si>
  <si>
    <t>Σύνολα ΚΑ: 00-603</t>
  </si>
  <si>
    <t>00-605</t>
  </si>
  <si>
    <t>Εργοδοτικές εισφορές Δήμων και κοινοτήτων κοινωνικής ασφάλισης</t>
  </si>
  <si>
    <t>00-6053</t>
  </si>
  <si>
    <t>00-6053.001</t>
  </si>
  <si>
    <t>Εργοδ. Εισφορά υπέρ του Ταμείου Νομικών</t>
  </si>
  <si>
    <t>00-6053.002</t>
  </si>
  <si>
    <t>Εργοδ. εισφορά υπέρ ΙΚΑ υπαλλήλων Ειδικών Θέσεων</t>
  </si>
  <si>
    <t>00-6053.003</t>
  </si>
  <si>
    <t>Εργοδοτική εισφορά ΙΚΑ Ειδικών Συνεργατών</t>
  </si>
  <si>
    <t>00-6053.004</t>
  </si>
  <si>
    <t>Εργοδοτική εισφορά Νομικών</t>
  </si>
  <si>
    <t>00-6053.005</t>
  </si>
  <si>
    <t>Εργοδοτικές εισφορές Ειδικού Συνεργάτη - Μηχανικού (ΤΣΜΕΔΕ)</t>
  </si>
  <si>
    <t>00-6056</t>
  </si>
  <si>
    <t>Εργοδοτικές εισφορές Δήμων κοινωνικής ασφάλισης</t>
  </si>
  <si>
    <t>00-6056.002</t>
  </si>
  <si>
    <t>Ετήσια εισφορά Τ.Π.Δ.Υ. (ποσοστό 25 %) (άρ. 3 Ν 1726/44, 30 Ν 2262/52, 100 ΝΔ 4260/61 και 33 ΝΔ</t>
  </si>
  <si>
    <t>Σύνολα ΚΑ: 00-605</t>
  </si>
  <si>
    <t>00-607</t>
  </si>
  <si>
    <t>Δαπάνες πρόσληψης, εκπαίδευσης και επιμόρφωσης προσωπικού</t>
  </si>
  <si>
    <t>00-6071</t>
  </si>
  <si>
    <t>Δαπάνες εισαγωγικής εκπαίδευσης νέων υπαλλήλων (άρθρο 13 Ν 2527/97)</t>
  </si>
  <si>
    <t>00-6073</t>
  </si>
  <si>
    <t>Σύνολα ΚΑ: 00-607</t>
  </si>
  <si>
    <t>Σύνολα ΚΑ: 00-60</t>
  </si>
  <si>
    <t>00-61</t>
  </si>
  <si>
    <t>Αμοιβές αιρετών και τρίτων</t>
  </si>
  <si>
    <t>00-611</t>
  </si>
  <si>
    <t>Αμοιβές και έξοδα ελευθέρων επαγγελματιών</t>
  </si>
  <si>
    <t>00-6111</t>
  </si>
  <si>
    <t>Αμοιβές νομικών και συμβολαιογράφων</t>
  </si>
  <si>
    <t>00-6111.001</t>
  </si>
  <si>
    <t>00-6117</t>
  </si>
  <si>
    <t>Λοιπές αμοιβές λοιπών εκτελούντων ειδικές υπηρεσίες με την ιδιότητα του ελεύθερου επαγγελματία</t>
  </si>
  <si>
    <t>00-6117.001</t>
  </si>
  <si>
    <t>Λοιπές αμοιβές λοιπών εκτελούντων ειδικές υπηρεσίες με την ιδιότητα του ελεύθερου επαγγελματία(απομαγνητοφώνηση πρακτικών συνεδριάσεων ΔΣ)</t>
  </si>
  <si>
    <t>00-6117.002</t>
  </si>
  <si>
    <t>Πρόσβαση στην Τράπεζα Πληροφοριών Ε.Π.Ε. "Δήμος ΝΕΤ"</t>
  </si>
  <si>
    <t>00-6117.003</t>
  </si>
  <si>
    <t>Αμοιβή Υπηρεσιακού Γιατρού</t>
  </si>
  <si>
    <t>00-6117.004</t>
  </si>
  <si>
    <t>Αμοιβή Υπηρεσιακού Γιατρού (ΝΕΑ ΣΥΜΒΑΣΗ)</t>
  </si>
  <si>
    <t>Σύνολα ΚΑ: 00-611</t>
  </si>
  <si>
    <t>00-612</t>
  </si>
  <si>
    <t>00-6121</t>
  </si>
  <si>
    <t>Αντιμισθία αιρετών – έξοδα παράστασης (άρθρο 92 ν. 3852/2010, άρθρα 230, 242 και 248 ΚΔΚ)</t>
  </si>
  <si>
    <t>00-6121.001</t>
  </si>
  <si>
    <t>Aντιμισθία  Δημάρχου , Αντιδημάρχων και Προέδρου Δημοτικού συμβουλίου (άρθρα 92 &amp; 93 Ν.3852/2010)</t>
  </si>
  <si>
    <t>00-6122</t>
  </si>
  <si>
    <t>Αποζημίωση και έξοδα κίνησης δημοτικών συμβούλων (άρθρο 140 ΚΔΚ)</t>
  </si>
  <si>
    <t>00-6122.001</t>
  </si>
  <si>
    <t>Αποζημίωση Δημοτικών Συμβούλων για συμμετοχή τους στα Δημ. Συμβούλια και στις Επιτροπές (Οικονομική και Ποιότητα ζωής)</t>
  </si>
  <si>
    <t>00-6123</t>
  </si>
  <si>
    <t>Έξοδα κίνησης Προέδρων Τοπικών Κοινοτήτων (άρθρ. 79, 80 Ν.3852/2010)</t>
  </si>
  <si>
    <t>00-6126</t>
  </si>
  <si>
    <t>Εργοδοτικές εισφορές επί των εξόδων παράστασης και των λοιπών παροχών σε αιρετούς</t>
  </si>
  <si>
    <t>00-6126.001</t>
  </si>
  <si>
    <t>Εργοδοτική εισφορά υπέρ ΤΑΔΚΥ-ΤΕΑΔΥ</t>
  </si>
  <si>
    <t>00-6126.002</t>
  </si>
  <si>
    <t>Εργοδοτική Εισφορά υπέρ Σύνταξης  Αιρετών</t>
  </si>
  <si>
    <t>Σύνολα ΚΑ: 00-612</t>
  </si>
  <si>
    <t>00-615</t>
  </si>
  <si>
    <t>Εξοδα βεβαίωσης και είσπραξης</t>
  </si>
  <si>
    <t>00-6151</t>
  </si>
  <si>
    <t>Δικαιώματα τρίτων (ΔΕΗ κλπ) από την είσπραξη τελών και φόρων</t>
  </si>
  <si>
    <t>00-6151.001</t>
  </si>
  <si>
    <t>Σύνολα ΚΑ: 00-615</t>
  </si>
  <si>
    <t>Σύνολα ΚΑ: 00-61</t>
  </si>
  <si>
    <t>00-62</t>
  </si>
  <si>
    <t>Παροχές τρίτων</t>
  </si>
  <si>
    <t>00-622</t>
  </si>
  <si>
    <t>Επικοινωνίες</t>
  </si>
  <si>
    <t>00-6221</t>
  </si>
  <si>
    <t>00-6221.001</t>
  </si>
  <si>
    <t>00-6222</t>
  </si>
  <si>
    <t>Τηλεφωνικά, τηλεγραφικά και τηλετυπία τέλη εσωτερικού</t>
  </si>
  <si>
    <t>00-6222.001</t>
  </si>
  <si>
    <t>00-6223</t>
  </si>
  <si>
    <t>00-6223.001</t>
  </si>
  <si>
    <t>00-6224</t>
  </si>
  <si>
    <t>Λοιπες Επικοινωνίες</t>
  </si>
  <si>
    <t>00-6224.001</t>
  </si>
  <si>
    <t>Λοιπές επικοινωνίες (εταιρείες ταχυμεταφορών-courier)</t>
  </si>
  <si>
    <t>Σύνολα ΚΑ: 00-622</t>
  </si>
  <si>
    <t>Σύνολα ΚΑ: 00-62</t>
  </si>
  <si>
    <t>00-63</t>
  </si>
  <si>
    <t>Φόροι - τέλη</t>
  </si>
  <si>
    <t>00-633</t>
  </si>
  <si>
    <t>Διάφοροι φόροι και τέλη</t>
  </si>
  <si>
    <t>00-6331</t>
  </si>
  <si>
    <t>00-6331.001</t>
  </si>
  <si>
    <t>Σύνολα ΚΑ: 00-633</t>
  </si>
  <si>
    <t>Σύνολα ΚΑ: 00-63</t>
  </si>
  <si>
    <t>00-64</t>
  </si>
  <si>
    <t>Λοιπά γενικά έξοδα</t>
  </si>
  <si>
    <t>00-642</t>
  </si>
  <si>
    <t>Οδοιπορικά έξοδα και έξοδα ταξιδιών</t>
  </si>
  <si>
    <t>00-6421</t>
  </si>
  <si>
    <t>Οδοιπορικά έξοδα και αποζημίωση μετακινούμενων αιρετών</t>
  </si>
  <si>
    <t>Σύνολα ΚΑ: 00-642</t>
  </si>
  <si>
    <t>00-643</t>
  </si>
  <si>
    <t>Δημόσιες σχέσεις (έξοδα εκθέσεων προβολής και διαφήμισης)</t>
  </si>
  <si>
    <t>00-6431</t>
  </si>
  <si>
    <t>Έξοδα ενημέρωσης και προβολής δραστηριοτήτων του Δήμου</t>
  </si>
  <si>
    <t>00-6432</t>
  </si>
  <si>
    <t>Δαπάνες εκθέσεων στο εσωτερικό και στο εξωτερικό</t>
  </si>
  <si>
    <t>00-6432.001</t>
  </si>
  <si>
    <t>Δαπάνες εκθέσεων στο εσωτερικό</t>
  </si>
  <si>
    <t>00-6434</t>
  </si>
  <si>
    <t>Λοιπές δαπάνες δημοσίων σχέσεων</t>
  </si>
  <si>
    <t>Σύνολα ΚΑ: 00-643</t>
  </si>
  <si>
    <t>00-644</t>
  </si>
  <si>
    <t>Συνέδρια και εορτές</t>
  </si>
  <si>
    <t>00-6441</t>
  </si>
  <si>
    <t>Συμμετοχές σε συνέδρια συναντήσεις και διαλέξεις</t>
  </si>
  <si>
    <t>00-6443</t>
  </si>
  <si>
    <t>Σύνολα ΚΑ: 00-644</t>
  </si>
  <si>
    <t>00-645</t>
  </si>
  <si>
    <t>00-6451</t>
  </si>
  <si>
    <t>Συνδρομές σε εφημερίδες και περιοδικά και ηλεκτρονικά μέσα</t>
  </si>
  <si>
    <t>00-6452</t>
  </si>
  <si>
    <t>Συνδρομές Internet</t>
  </si>
  <si>
    <t>00-6452.001</t>
  </si>
  <si>
    <t>Συνδρομές Internet υπηρεσιών Δήμου</t>
  </si>
  <si>
    <t>Σύνολα ΚΑ: 00-645</t>
  </si>
  <si>
    <t>00-646</t>
  </si>
  <si>
    <t>00-6463</t>
  </si>
  <si>
    <t>Σύνολα ΚΑ: 00-646</t>
  </si>
  <si>
    <t>00-649</t>
  </si>
  <si>
    <t>Διάφορα έξοδα γενικής φύσεως</t>
  </si>
  <si>
    <t>00-6492</t>
  </si>
  <si>
    <t>Δικαστικά έξοδα και έξοδα εκτέλεσης δικαστικών αποφάσεων ή συμβιβαστικών πράξεων</t>
  </si>
  <si>
    <t>00-6493</t>
  </si>
  <si>
    <t>Δαπάνες οργάνωσης παθητικής αεράμυνας (άρθρο 16 παρ. 2 Ν 2372/1940)</t>
  </si>
  <si>
    <t>00-6494</t>
  </si>
  <si>
    <t>Έξοδα συμβολαιογράφων και δικαστικών επιμελητών</t>
  </si>
  <si>
    <t>00-6495</t>
  </si>
  <si>
    <t>Λοιπές δαπάνες γενικής φύσεως</t>
  </si>
  <si>
    <t>Σύνολα ΚΑ: 00-649</t>
  </si>
  <si>
    <t>Σύνολα ΚΑ: 00-64</t>
  </si>
  <si>
    <t>00-65</t>
  </si>
  <si>
    <t>Πληρωμές για την εξυπηρέτηση δημοσίας πίστης</t>
  </si>
  <si>
    <t>00-651</t>
  </si>
  <si>
    <t>Πληρωμές για την εξυπηρέτηση δημοσίας πίστης (Δάνεια για κάλυψη λειτουργικών δαπανών)</t>
  </si>
  <si>
    <t>00-6511</t>
  </si>
  <si>
    <t>00-6511.001</t>
  </si>
  <si>
    <t>Τόκοι Δανείου Παγκρήτιας Συνετ. Τράπεζας για το τρέχον έτος</t>
  </si>
  <si>
    <t>00-6515</t>
  </si>
  <si>
    <t>Αμοιβές και προμήθειες τραπεζών</t>
  </si>
  <si>
    <t>00-6515.001</t>
  </si>
  <si>
    <t>Προμήθεια ΤΠΔ και Τραπεζών από εκταμίευση πιστώσεων</t>
  </si>
  <si>
    <t>00-6515.002</t>
  </si>
  <si>
    <t>Προμήθεια ΔΙΑΣ για συναλλαγες προνοιακών επιδομάτων</t>
  </si>
  <si>
    <t>00-6516</t>
  </si>
  <si>
    <t>Χρεολύσια δανείων εσωτερικού</t>
  </si>
  <si>
    <t>00-6516.001</t>
  </si>
  <si>
    <t>Χρεωλύσια Δανείου Παγκρήτιας Συνετ. Τράπεζας</t>
  </si>
  <si>
    <t>Σύνολα ΚΑ: 00-651</t>
  </si>
  <si>
    <t>00-652</t>
  </si>
  <si>
    <t>Πληρωμές για την εξυπηρέτηση δημοσίας πίστης (Δάνεια για κάλυψη επενδυτικών δαπανών)</t>
  </si>
  <si>
    <t>00-6521</t>
  </si>
  <si>
    <t>Τόκοι δανέιων εσωτερικού</t>
  </si>
  <si>
    <t>00-6521.001</t>
  </si>
  <si>
    <t>Τόκοι Δανείων ΤΠΔ Δήμου Μυλοποτάμου</t>
  </si>
  <si>
    <t>00-6521.002</t>
  </si>
  <si>
    <t>Τόκοι Δανείου Pro Bank</t>
  </si>
  <si>
    <t>00-6526</t>
  </si>
  <si>
    <t>00-6526.001</t>
  </si>
  <si>
    <t>Χρεωλύσια δανείων Ταμείου Παρακαταθηκών και Δανείου-ΤΠΔ</t>
  </si>
  <si>
    <t>00-6526.002</t>
  </si>
  <si>
    <t>Χρεωλύσια δανείου Pro Bank</t>
  </si>
  <si>
    <t>Σύνολα ΚΑ: 00-652</t>
  </si>
  <si>
    <t>Σύνολα ΚΑ: 00-65</t>
  </si>
  <si>
    <t>00-67</t>
  </si>
  <si>
    <t>Πληρωμές για μεταβιβάσεις εισοδημάτων σε τρίτους. Παραχωρήσεις - Παροχές - Επιχορηγήσεις - Επιδοτήσεις - Δωρεές</t>
  </si>
  <si>
    <t>00-671</t>
  </si>
  <si>
    <t>Υποχρεωτικές μεταβιβάσεις σε νομικά πρόσωπα</t>
  </si>
  <si>
    <t>00-6711</t>
  </si>
  <si>
    <t>Σύνολα ΚΑ: 00-671</t>
  </si>
  <si>
    <t>00-672</t>
  </si>
  <si>
    <t>Υποχρεωτικές εισφορές</t>
  </si>
  <si>
    <t>00-6722</t>
  </si>
  <si>
    <t>Εισφορά για την εξασφάλιση μέσων προστασίας άμαχου πληθυσμού</t>
  </si>
  <si>
    <t>00-6723</t>
  </si>
  <si>
    <t>Κράτηση 0,50% υπέρ λογαριασμού του άρθρου 68 ΝΔ 3033/54</t>
  </si>
  <si>
    <t>Σύνολα ΚΑ: 00-672</t>
  </si>
  <si>
    <t>00-673</t>
  </si>
  <si>
    <t>ΠΡΟΑΙΡΕΤΙΚΕΣ ΕΙΣΦΟΡΕΣ, ΠΑΡΟΧΕΣ ΚΑΙ ΕΠΙΧΟΡΗΓΗΣΕΙΣ</t>
  </si>
  <si>
    <t>00-6731</t>
  </si>
  <si>
    <t>Προαιρετικές εισφορές ΝΠΔΔ</t>
  </si>
  <si>
    <t>00-6731.002</t>
  </si>
  <si>
    <t>Εισφορά στον Σύνδεσμο Ελαιοκόμων  Δήμων Κρήτης</t>
  </si>
  <si>
    <t>00-6731.003</t>
  </si>
  <si>
    <t>Ενίσχυση Ε.Σ.Δ.Α.Κ (Ενιαίος Σύνδεσμος Διαχείρησης Απορ/των Κρήτης)</t>
  </si>
  <si>
    <t>00-6731.004</t>
  </si>
  <si>
    <t>Ετήσια εισφορά στον Ευρωπαϊκό Όμιλο Εδαφικής Συνεργασίας "Ε.Ο.Ε.Σ. ΑΜΦΙΟΚΤΥΟΝΙΑ"</t>
  </si>
  <si>
    <t>00-6731.006</t>
  </si>
  <si>
    <t>Αγορά (2)  Μετοχών στην Αναπτυξιακή Εταιρείας Περιφέρειας Κρήτης.</t>
  </si>
  <si>
    <t>00-6731.007</t>
  </si>
  <si>
    <t>Ετήσια εισφορά στη μη κερδοσκοπική Εταιρεία - Δίκτυο Κοινωνικής Πολιτικής Αυτοδιοικήσεων Κρήτης (ΚΟΙΝΩ.ΠΟΛΙΤ. Α. ΚΡΗΤΗΣ)</t>
  </si>
  <si>
    <t>00-6733</t>
  </si>
  <si>
    <t>00-6735</t>
  </si>
  <si>
    <t>Επιχορηγήσεις σε αθλητικούς συλλόγους και σωματεία</t>
  </si>
  <si>
    <t>00-6736</t>
  </si>
  <si>
    <t>00-6737</t>
  </si>
  <si>
    <t>Υλοποίηση προγραμματικών συμβάσεων</t>
  </si>
  <si>
    <t>00-6737.001</t>
  </si>
  <si>
    <t>Υλοποίηση Προγραμματικών Συμβάσεων με ΧΥΤΑ Αμαρίου</t>
  </si>
  <si>
    <t>00-6737.002</t>
  </si>
  <si>
    <t>Υλοποίηση Προγραμματικής Σύμβασης διαδημοτικής συνεργασίας με το Δήμο Ρεθύμνης για τη συλλογή ανακυκλώσιμων απορριμμάτων</t>
  </si>
  <si>
    <t>00-6738</t>
  </si>
  <si>
    <t>Χρηματοδοτήσεις κοινωφελών δημοτικών επιχειρήσεων (άρθρου 259 παρ.1 ΚΔΚ)</t>
  </si>
  <si>
    <t>00-6738.002</t>
  </si>
  <si>
    <t>Επιχορήγηση ΔΗ.Κ.Ε. ΜΥ. για το 2017</t>
  </si>
  <si>
    <t>00-6738.003</t>
  </si>
  <si>
    <t>Συμμετοχή ΟΚΑΝΑ</t>
  </si>
  <si>
    <t>00-6738.004</t>
  </si>
  <si>
    <t>Επιχορηγήση στις Σχολικές Επιτροπές του Δήμου μας</t>
  </si>
  <si>
    <t>00-6738.005</t>
  </si>
  <si>
    <t>Επιχορήγηση Οργανισμού Πολιτισμού, Τουρισμού και Νέας Γενιάς Δήμου Μυλοποτάμου "Ο ΑΥΛΟΠΟΤΑΜΟΣ"</t>
  </si>
  <si>
    <t>Σύνολα ΚΑ: 00-673</t>
  </si>
  <si>
    <t>Σύνολα ΚΑ: 00-67</t>
  </si>
  <si>
    <t>00-68</t>
  </si>
  <si>
    <t>Λοιπά έξοδα</t>
  </si>
  <si>
    <t>00-681</t>
  </si>
  <si>
    <t>Εγγυήσεις και λοιπές μακροπρόθεσμες απαιτήσεις</t>
  </si>
  <si>
    <t>00-6819</t>
  </si>
  <si>
    <t>00-6819.001</t>
  </si>
  <si>
    <t>Λοιπές εγγυήσεις  Δήμου Μυλοποτάμου</t>
  </si>
  <si>
    <t>00-6819.002</t>
  </si>
  <si>
    <t>Σύνολα ΚΑ: 00-681</t>
  </si>
  <si>
    <t>00-682</t>
  </si>
  <si>
    <t>Εκτακτα έξοδα</t>
  </si>
  <si>
    <t>00-6821</t>
  </si>
  <si>
    <t>00-6822</t>
  </si>
  <si>
    <t>Προσαυξήσεις ασφαλιστικών ταμείων χρήσης</t>
  </si>
  <si>
    <t>00-6823</t>
  </si>
  <si>
    <t>Τόκοι υπερημερίας χρήσης</t>
  </si>
  <si>
    <t>Σύνολα ΚΑ: 00-682</t>
  </si>
  <si>
    <t>Σύνολα ΚΑ: 00-68</t>
  </si>
  <si>
    <t>Σύνολα ΚΑ: 00-6</t>
  </si>
  <si>
    <t>Τέλος Α' κεφαλαίου (ΛΕΙΤΟΥΡΓΙΚΕΣ ΔΑΠΑΝΕΣ )</t>
  </si>
  <si>
    <t>ΟΙΚΟΝΟΜΙΚΕΣ ΔΙΟΙΚΗΤΙΚΕΣ  ΥΠΗΡΕΣΙΕΣ</t>
  </si>
  <si>
    <t>10-6</t>
  </si>
  <si>
    <t>10-60</t>
  </si>
  <si>
    <t>10-601</t>
  </si>
  <si>
    <t>10-6011</t>
  </si>
  <si>
    <t>Τακτικές αποδοχές μονίμων Υπαλλήλων</t>
  </si>
  <si>
    <t>10-6011.001</t>
  </si>
  <si>
    <t>10-6012</t>
  </si>
  <si>
    <t>Αποζημίωση υπερωριακής εργασίας και για εξαιρέσιμες ημέρες και νυκτερινές ώρες και λοιπές πρόσθετες αμοιβές</t>
  </si>
  <si>
    <t>10-6012.001</t>
  </si>
  <si>
    <t>10-6012.002</t>
  </si>
  <si>
    <t>Σύνολα ΚΑ: 10-601</t>
  </si>
  <si>
    <t>10-602</t>
  </si>
  <si>
    <t>10-6021</t>
  </si>
  <si>
    <t>Τακτικές αποδοχές Υπαλλήλων ΙΔΑΧ</t>
  </si>
  <si>
    <t>10-6021.001</t>
  </si>
  <si>
    <t>10-6022</t>
  </si>
  <si>
    <t>10-6022.001</t>
  </si>
  <si>
    <t>Σύνολα ΚΑ: 10-602</t>
  </si>
  <si>
    <t>10-604</t>
  </si>
  <si>
    <t>Αποδοχές εκτάκτων υπαλλήλων (επί σύμβαση εκτάκτων υπαλλήλων, ημερομισθίων ωρομισθίων κ.λ.π.)</t>
  </si>
  <si>
    <t>10-6041</t>
  </si>
  <si>
    <t>10-6041.001</t>
  </si>
  <si>
    <t>Αποζημίωση ασκούμενων σπουδαστών ΤΕΙ</t>
  </si>
  <si>
    <t>Σύνολα ΚΑ: 10-604</t>
  </si>
  <si>
    <t>10-605</t>
  </si>
  <si>
    <t>10-6051</t>
  </si>
  <si>
    <t>Εργοδοτικές εισφορές  μονίμων Υπαλλήλων</t>
  </si>
  <si>
    <t>10-6051.001</t>
  </si>
  <si>
    <t>Εργοδοτική εισφορά υπέρ  ΤΑΔΚΥ-ΤΕΑΔΥ</t>
  </si>
  <si>
    <t>10-6051.002</t>
  </si>
  <si>
    <t>Εργοδοτική Εισφορά υπέρ ΤΥΔΚΥ</t>
  </si>
  <si>
    <t>10-6051.003</t>
  </si>
  <si>
    <t>Εργοδοτική Εισφορά υπέρ Σύνταξης Υπαλλήλων</t>
  </si>
  <si>
    <t>10-6052</t>
  </si>
  <si>
    <t>Εργοδοτικές εισφορές υπαλλήλων με σύμβαση  Ι.Δ.Α.Χ.</t>
  </si>
  <si>
    <t>10-6052.001</t>
  </si>
  <si>
    <t>10-6055</t>
  </si>
  <si>
    <t>10-6055.001</t>
  </si>
  <si>
    <t>Εργοδοτικές εισφορές ασκούμενων φοιτητών ΤΕΙ</t>
  </si>
  <si>
    <t>Σύνολα ΚΑ: 10-605</t>
  </si>
  <si>
    <t>Σύνολα ΚΑ: 10-60</t>
  </si>
  <si>
    <t>10-61</t>
  </si>
  <si>
    <t>10-614</t>
  </si>
  <si>
    <t>Αμοιβές τρίτων με την ιδιότητα νομικού προσώπου</t>
  </si>
  <si>
    <t>10-6142</t>
  </si>
  <si>
    <t>Αμοιβές νομικών προσώπων ιδιωτικού δικαίου</t>
  </si>
  <si>
    <t>10-6142.007</t>
  </si>
  <si>
    <t>Έλεγχος Ισολογισμού και λοιπών οικον. καταστάσεων χρήσεως Δήμου Μυλοποτάμου χρήσης 2016 από ΣΟΛ</t>
  </si>
  <si>
    <t>10-6142.008</t>
  </si>
  <si>
    <t>Αποτύπωση οικον. συναλλαγών του Δήμου με τη Διπλογραφική μέθοδο για το έτος 2017 και κατάρτιση οικονομικών καταστάσεων Τέλους Χρήσης, βάση  των διατάξεων του  Π.Δ. 315/99 για το έτος 2016"</t>
  </si>
  <si>
    <t>10-6142.009</t>
  </si>
  <si>
    <t>Ολοκληρωμένο σύστημα κοστολογικής οργάνωσης του Δήμου με βάση τη Διοικητική Δομή και τις πληροφοριακές ανάγκες.</t>
  </si>
  <si>
    <t>Σύνολα ΚΑ: 10-614</t>
  </si>
  <si>
    <t>10-616</t>
  </si>
  <si>
    <t>Λοιπές αμοιβές και έξοδα τρίτων</t>
  </si>
  <si>
    <t>10-6162</t>
  </si>
  <si>
    <t>Λοιπά έξοδα τρίτων</t>
  </si>
  <si>
    <t>Σύνολα ΚΑ: 10-616</t>
  </si>
  <si>
    <t>Σύνολα ΚΑ: 10-61</t>
  </si>
  <si>
    <t>10-62</t>
  </si>
  <si>
    <t>10-621</t>
  </si>
  <si>
    <t>Παροχές παραγωγικής διαδικασίας</t>
  </si>
  <si>
    <t>10-6211</t>
  </si>
  <si>
    <t>Αντίτιμο ηλεκτρικού ρεύματος για φωτισμό οδών, πλατειών και κοινόχρηστων χώρων και παραγωγικής διαδικασίας</t>
  </si>
  <si>
    <t>Σύνολα ΚΑ: 10-621</t>
  </si>
  <si>
    <t>10-623</t>
  </si>
  <si>
    <t>Ενοίκια - Μισθώματα</t>
  </si>
  <si>
    <t>10-6232</t>
  </si>
  <si>
    <t>Μισθώματα κτιρίων - Τεχνικών έργων ακινήτων</t>
  </si>
  <si>
    <t>10-6232.001</t>
  </si>
  <si>
    <t>Μισθώματα Κτιρίων ΚΕΠ</t>
  </si>
  <si>
    <t>Σύνολα ΚΑ: 10-623</t>
  </si>
  <si>
    <t>10-625</t>
  </si>
  <si>
    <t>10-6253</t>
  </si>
  <si>
    <t>10-6253.001</t>
  </si>
  <si>
    <t>Σύνολα ΚΑ: 10-625</t>
  </si>
  <si>
    <t>10-626</t>
  </si>
  <si>
    <t>Συντήρηση και επισκευή αγαθών διαρκούς χρήσης από τρίτους</t>
  </si>
  <si>
    <t>10-6263</t>
  </si>
  <si>
    <t>10-6263.002</t>
  </si>
  <si>
    <t>Συντήρηση και επισκευή μεταφορικών μέσων (ΥΠΟΛΟΙΠΟ ΣΥΜΒΑΣΗΣ 2016)</t>
  </si>
  <si>
    <t>10-6264</t>
  </si>
  <si>
    <t>10-6264.001</t>
  </si>
  <si>
    <t>Επισκευή τηλεφωνικού κέντρου Δημοτικών Υπηρεσιών</t>
  </si>
  <si>
    <t>10-6264.002</t>
  </si>
  <si>
    <t>Συντήρηση και επισκευή κλιματιστικών</t>
  </si>
  <si>
    <t>10-6266</t>
  </si>
  <si>
    <t>10-6266.002</t>
  </si>
  <si>
    <t>Συντήρηση εφαρμογών λογισμικού και λοιπών προγραμμάτων πληροφορικής του Δήμου</t>
  </si>
  <si>
    <t>10-6266.003</t>
  </si>
  <si>
    <t>Συντήρηση μηχανογραφικού εξοπλισμού</t>
  </si>
  <si>
    <t>10-6266.004</t>
  </si>
  <si>
    <t>Συντήρηση διαδικτυακής πύλης του Δήμου Μυλοποτάμου</t>
  </si>
  <si>
    <t>Σύνολα ΚΑ: 10-626</t>
  </si>
  <si>
    <t>10-627</t>
  </si>
  <si>
    <t>Ύδρευση, φωτισμός, καθαριότητα, αποκομιδή απορριμμάτων (λοιπές παροχές τρίτων)</t>
  </si>
  <si>
    <t>10-6274</t>
  </si>
  <si>
    <t>Δαπάνες καθαρισμού γραφείων</t>
  </si>
  <si>
    <t>10-6279</t>
  </si>
  <si>
    <t>Λοιπές δαπάνες για ύδρευση, άρδευση, φωτισμό, καθαριότητα</t>
  </si>
  <si>
    <t>10-6279.001</t>
  </si>
  <si>
    <t>Σύνολα ΚΑ: 10-627</t>
  </si>
  <si>
    <t>Σύνολα ΚΑ: 10-62</t>
  </si>
  <si>
    <t>10-63</t>
  </si>
  <si>
    <t>10-632</t>
  </si>
  <si>
    <t>10-6321</t>
  </si>
  <si>
    <t>10-6321.001</t>
  </si>
  <si>
    <t>Τέλη κυκλοφορίας επιβατηγών αυτοκινήτων - Έλεγχος ΚΤΕΟ</t>
  </si>
  <si>
    <t>Σύνολα ΚΑ: 10-632</t>
  </si>
  <si>
    <t>Σύνολα ΚΑ: 10-63</t>
  </si>
  <si>
    <t>10-64</t>
  </si>
  <si>
    <t>10-642</t>
  </si>
  <si>
    <t>Οδοιπορικά έξοδα και έξοδα ταξιδίων</t>
  </si>
  <si>
    <t>10-6422</t>
  </si>
  <si>
    <t>10-6422.001</t>
  </si>
  <si>
    <t>Σύνολα ΚΑ: 10-642</t>
  </si>
  <si>
    <t>10-646</t>
  </si>
  <si>
    <t>10-6461</t>
  </si>
  <si>
    <t>10-6462</t>
  </si>
  <si>
    <t>Δημοσίευση προκυρήξεων</t>
  </si>
  <si>
    <t>10-6463</t>
  </si>
  <si>
    <t>Εξοδα λοιπών δημοσιεύσεων</t>
  </si>
  <si>
    <t>Σύνολα ΚΑ: 10-646</t>
  </si>
  <si>
    <t>Σύνολα ΚΑ: 10-64</t>
  </si>
  <si>
    <t>10-66</t>
  </si>
  <si>
    <t>Δαπάνες προμήθειας αναλωσίμων</t>
  </si>
  <si>
    <t>10-661</t>
  </si>
  <si>
    <t>Έντυπα, βιβλία, γραφική ύλη, εκδόσεις</t>
  </si>
  <si>
    <t>10-6611</t>
  </si>
  <si>
    <t>Προμήθεια βιβλίων κλπ</t>
  </si>
  <si>
    <t>10-6611.001</t>
  </si>
  <si>
    <t>Εκτύπωση μητρώων αρρένων</t>
  </si>
  <si>
    <t>10-6611.002</t>
  </si>
  <si>
    <t>Προμήθεια ληξιαρχικών βιβλίων</t>
  </si>
  <si>
    <t>10-6612</t>
  </si>
  <si>
    <t>Προμήθεια γραφικής ύλης και λοιπά υλικά γραφείων</t>
  </si>
  <si>
    <t>10-6612.001</t>
  </si>
  <si>
    <t>10-6613</t>
  </si>
  <si>
    <t>Προμήθεια εντύπων και υλικών μηχανογράφησης και πολλαπλών εκτυπώσεων</t>
  </si>
  <si>
    <t>10-6613.001</t>
  </si>
  <si>
    <t>10-6614</t>
  </si>
  <si>
    <t>10-6614.001</t>
  </si>
  <si>
    <t>10-6615</t>
  </si>
  <si>
    <t>Εκτυπώσεις, εκδόσεις, βιβλιοδετήσεις</t>
  </si>
  <si>
    <t>10-6615.001</t>
  </si>
  <si>
    <t>Σύνολα ΚΑ: 10-661</t>
  </si>
  <si>
    <t>10-663</t>
  </si>
  <si>
    <t>Είδη υγιεινής και καθαριότας</t>
  </si>
  <si>
    <t>10-6633</t>
  </si>
  <si>
    <t>Προμήθεια χημικού υλικού (απολυμαντικά, χημικά κλπ)</t>
  </si>
  <si>
    <t>10-6633.001</t>
  </si>
  <si>
    <t>Προμήθεια απολυμαντικού υλικού για τα κτίρια του Δήμου</t>
  </si>
  <si>
    <t>10-6634</t>
  </si>
  <si>
    <t>Προμήθεια ειδών καθαριότας και ευπρεπισμού</t>
  </si>
  <si>
    <t>10-6634.001</t>
  </si>
  <si>
    <t>Προμήθεια ειδών καθαριότητας</t>
  </si>
  <si>
    <t>10-6634.002</t>
  </si>
  <si>
    <t>Προμήθεια ειδών καθαριότητας Δ.Ε. ΚΟΥΛΟΥΚΩΝΑ και Δ.Ε. ΖΩΝΙΑΝΩΝ</t>
  </si>
  <si>
    <t>Σύνολα ΚΑ: 10-663</t>
  </si>
  <si>
    <t>10-664</t>
  </si>
  <si>
    <t>Καύσιμα και λιπαντικά</t>
  </si>
  <si>
    <t>10-6643</t>
  </si>
  <si>
    <t>Προμήθεια καυσίμων για θέρμανση και φωτισμό</t>
  </si>
  <si>
    <t>10-6643.001</t>
  </si>
  <si>
    <t>Προμήθεια καυσίμων για θέρμανση και φωτισμό (ΥΠΟΛΟΙΠΟ ΣΥΜΒΑΣΗΣ-ΠΟΛΥΕΤΗΣ ΔΑΠΑΝΗ)</t>
  </si>
  <si>
    <t>10-6643.002</t>
  </si>
  <si>
    <t>Προμήθεια καυσίμων θέρμανσης (ΥΠΟΛΟΙΠΟ ΣΥΜΒΑΣΗ 2016)</t>
  </si>
  <si>
    <t>10-6643.003</t>
  </si>
  <si>
    <t>Προμήθεια καυσίμων για θέρμανση και φωτισμό (ΝΕΟΣ ΔΙΑΓΩΝΙΣΜΟΣ)</t>
  </si>
  <si>
    <t>Σύνολα ΚΑ: 10-664</t>
  </si>
  <si>
    <t>10-666</t>
  </si>
  <si>
    <t>Υλικά συντήρησης κτιρίων και έργων</t>
  </si>
  <si>
    <t>10-6661</t>
  </si>
  <si>
    <t>Υλικά συντήρησης και επισκευής κτιρίων</t>
  </si>
  <si>
    <t>Σύνολα ΚΑ: 10-666</t>
  </si>
  <si>
    <t>10-667</t>
  </si>
  <si>
    <t>Ανταλλακτικά μηχανικού και λοιπού εξοπλισμού</t>
  </si>
  <si>
    <t>10-6672</t>
  </si>
  <si>
    <t>Ανταλλακτικά λοιπών μηχανημάτων</t>
  </si>
  <si>
    <t>10-6672.001</t>
  </si>
  <si>
    <t>Ανταλλακτικά μηχανογραφικού εξοπλισμού</t>
  </si>
  <si>
    <t>Σύνολα ΚΑ: 10-667</t>
  </si>
  <si>
    <t>10-668</t>
  </si>
  <si>
    <t>Υλικά φαρμακείου</t>
  </si>
  <si>
    <t>10-6681</t>
  </si>
  <si>
    <t>Σύνολα ΚΑ: 10-668</t>
  </si>
  <si>
    <t>10-669</t>
  </si>
  <si>
    <t>Λοιπές προμήθειες</t>
  </si>
  <si>
    <t>10-6691</t>
  </si>
  <si>
    <t>Προμήθεια ειδών σημαιοστολισμού και φωταγωγήσεων</t>
  </si>
  <si>
    <t>10-6699</t>
  </si>
  <si>
    <t>Σύνολα ΚΑ: 10-669</t>
  </si>
  <si>
    <t>Σύνολα ΚΑ: 10-66</t>
  </si>
  <si>
    <t>Σύνολα ΚΑ: 10-6</t>
  </si>
  <si>
    <t>ΛΙΑΠΗ ΛΕΛΑ ΜΑΡΙΑ</t>
  </si>
  <si>
    <t>Α.Δ.Τ. ΑΒ 014674</t>
  </si>
  <si>
    <t xml:space="preserve">ΑΡ.ΑΔΕΙΑΣ Α΄ΤΑΞΗΣ 116656 </t>
  </si>
  <si>
    <t>χρεωση</t>
  </si>
  <si>
    <t>πιστωση</t>
  </si>
  <si>
    <t>ΠΕΡΑΜΑ, 28 Νοεμβρίου 2018</t>
  </si>
  <si>
    <t xml:space="preserve">   Οργανικά και έκτακτα αποτελέσματα </t>
  </si>
  <si>
    <t xml:space="preserve">  ΚΑΘΑΡΑ ΑΠΟΤΕΛΕΣΜΑΤΑ ΧΡΗΣΕΩΣ (Έλλειμμα)</t>
  </si>
</sst>
</file>

<file path=xl/styles.xml><?xml version="1.0" encoding="utf-8"?>
<styleSheet xmlns="http://schemas.openxmlformats.org/spreadsheetml/2006/main">
  <numFmts count="8">
    <numFmt numFmtId="164" formatCode="_-* #,##0.00\ _Δ_ρ_χ_-;\-* #,##0.00\ _Δ_ρ_χ_-;_-* &quot;-&quot;??\ _Δ_ρ_χ_-;_-@_-"/>
    <numFmt numFmtId="165" formatCode="#,##0_);\(#,##0\)"/>
    <numFmt numFmtId="166" formatCode="0.0%"/>
    <numFmt numFmtId="167" formatCode="_-* #,##0_-;_-* #,##0\-;_-* &quot;-&quot;_-;_-@_-"/>
    <numFmt numFmtId="168" formatCode="_-* #,##0.00_-;_-* #,##0.00\-;_-* &quot;-&quot;??_-;_-@_-"/>
    <numFmt numFmtId="169" formatCode="_-&quot;F&quot;\ * #,##0_-;_-&quot;F&quot;\ * #,##0\-;_-&quot;F&quot;\ * &quot;-&quot;_-;_-@_-"/>
    <numFmt numFmtId="170" formatCode="_-&quot;F&quot;\ * #,##0.00_-;_-&quot;F&quot;\ * #,##0.00\-;_-&quot;F&quot;\ * &quot;-&quot;??_-;_-@_-"/>
    <numFmt numFmtId="171" formatCode="#,##0.00_ ;[Red]\-#,##0.00\ "/>
  </numFmts>
  <fonts count="33">
    <font>
      <sz val="10"/>
      <name val="Arial"/>
      <charset val="161"/>
    </font>
    <font>
      <sz val="10"/>
      <name val="Arial"/>
      <family val="2"/>
      <charset val="161"/>
    </font>
    <font>
      <sz val="10"/>
      <name val="Arial"/>
      <family val="2"/>
      <charset val="161"/>
    </font>
    <font>
      <sz val="10"/>
      <name val="Courier"/>
      <family val="3"/>
    </font>
    <font>
      <sz val="10"/>
      <name val="MS Sans Serif"/>
      <family val="2"/>
      <charset val="161"/>
    </font>
    <font>
      <sz val="10"/>
      <name val="Calibri"/>
      <family val="2"/>
      <charset val="161"/>
      <scheme val="minor"/>
    </font>
    <font>
      <b/>
      <u/>
      <sz val="10"/>
      <name val="Calibri"/>
      <family val="2"/>
      <charset val="161"/>
      <scheme val="minor"/>
    </font>
    <font>
      <b/>
      <u/>
      <sz val="11"/>
      <name val="Calibri"/>
      <family val="2"/>
      <charset val="161"/>
      <scheme val="minor"/>
    </font>
    <font>
      <b/>
      <sz val="10"/>
      <name val="Calibri"/>
      <family val="2"/>
      <charset val="161"/>
      <scheme val="minor"/>
    </font>
    <font>
      <sz val="10"/>
      <color indexed="8"/>
      <name val="Calibri"/>
      <family val="2"/>
      <charset val="161"/>
      <scheme val="minor"/>
    </font>
    <font>
      <sz val="10"/>
      <color rgb="FF0070C0"/>
      <name val="Calibri"/>
      <family val="2"/>
      <charset val="161"/>
      <scheme val="minor"/>
    </font>
    <font>
      <sz val="10"/>
      <color rgb="FFFF0000"/>
      <name val="Calibri"/>
      <family val="2"/>
      <charset val="161"/>
      <scheme val="minor"/>
    </font>
    <font>
      <b/>
      <sz val="10"/>
      <color indexed="10"/>
      <name val="Calibri"/>
      <family val="2"/>
      <charset val="161"/>
      <scheme val="minor"/>
    </font>
    <font>
      <b/>
      <sz val="10"/>
      <color indexed="8"/>
      <name val="Calibri"/>
      <family val="2"/>
      <charset val="161"/>
      <scheme val="minor"/>
    </font>
    <font>
      <sz val="10"/>
      <color indexed="10"/>
      <name val="Calibri"/>
      <family val="2"/>
      <charset val="161"/>
      <scheme val="minor"/>
    </font>
    <font>
      <b/>
      <sz val="11"/>
      <name val="Calibri"/>
      <family val="2"/>
      <charset val="161"/>
      <scheme val="minor"/>
    </font>
    <font>
      <sz val="11"/>
      <name val="Calibri"/>
      <family val="2"/>
      <charset val="161"/>
      <scheme val="minor"/>
    </font>
    <font>
      <sz val="11"/>
      <color indexed="8"/>
      <name val="Calibri"/>
      <family val="2"/>
      <charset val="161"/>
      <scheme val="minor"/>
    </font>
    <font>
      <b/>
      <i/>
      <sz val="11"/>
      <name val="Calibri"/>
      <family val="2"/>
      <charset val="161"/>
      <scheme val="minor"/>
    </font>
    <font>
      <i/>
      <sz val="11"/>
      <name val="Calibri"/>
      <family val="2"/>
      <charset val="161"/>
      <scheme val="minor"/>
    </font>
    <font>
      <sz val="11"/>
      <color rgb="FF0070C0"/>
      <name val="Calibri"/>
      <family val="2"/>
      <charset val="161"/>
      <scheme val="minor"/>
    </font>
    <font>
      <i/>
      <sz val="11"/>
      <color rgb="FFFF0000"/>
      <name val="Calibri"/>
      <family val="2"/>
      <charset val="161"/>
      <scheme val="minor"/>
    </font>
    <font>
      <sz val="11"/>
      <color rgb="FFFF0000"/>
      <name val="Calibri"/>
      <family val="2"/>
      <charset val="161"/>
      <scheme val="minor"/>
    </font>
    <font>
      <u/>
      <sz val="11"/>
      <name val="Calibri"/>
      <family val="2"/>
      <charset val="161"/>
      <scheme val="minor"/>
    </font>
    <font>
      <b/>
      <sz val="11"/>
      <color indexed="8"/>
      <name val="Calibri"/>
      <family val="2"/>
      <charset val="161"/>
      <scheme val="minor"/>
    </font>
    <font>
      <sz val="11"/>
      <color indexed="10"/>
      <name val="Calibri"/>
      <family val="2"/>
      <charset val="161"/>
      <scheme val="minor"/>
    </font>
    <font>
      <b/>
      <u/>
      <sz val="36"/>
      <name val="Calibri"/>
      <family val="2"/>
      <charset val="161"/>
      <scheme val="minor"/>
    </font>
    <font>
      <b/>
      <u/>
      <sz val="26"/>
      <name val="Calibri"/>
      <family val="2"/>
      <charset val="161"/>
      <scheme val="minor"/>
    </font>
    <font>
      <b/>
      <sz val="10"/>
      <color rgb="FF0070C0"/>
      <name val="Calibri"/>
      <family val="2"/>
      <charset val="161"/>
      <scheme val="minor"/>
    </font>
    <font>
      <b/>
      <sz val="10"/>
      <color indexed="9"/>
      <name val="Calibri"/>
      <family val="2"/>
      <charset val="161"/>
      <scheme val="minor"/>
    </font>
    <font>
      <b/>
      <sz val="11"/>
      <color rgb="FF000000"/>
      <name val="Calibri"/>
      <family val="2"/>
      <charset val="161"/>
      <scheme val="minor"/>
    </font>
    <font>
      <sz val="10"/>
      <color theme="1"/>
      <name val="Calibri"/>
      <family val="2"/>
      <charset val="161"/>
      <scheme val="minor"/>
    </font>
    <font>
      <i/>
      <sz val="10"/>
      <color indexed="8"/>
      <name val="Calibri"/>
      <family val="2"/>
      <charset val="161"/>
      <scheme val="minor"/>
    </font>
  </fonts>
  <fills count="4">
    <fill>
      <patternFill patternType="none"/>
    </fill>
    <fill>
      <patternFill patternType="gray125"/>
    </fill>
    <fill>
      <patternFill patternType="solid">
        <fgColor indexed="8"/>
        <bgColor indexed="64"/>
      </patternFill>
    </fill>
    <fill>
      <patternFill patternType="solid">
        <fgColor rgb="FFFFFF00"/>
        <bgColor indexed="64"/>
      </patternFill>
    </fill>
  </fills>
  <borders count="9">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double">
        <color indexed="64"/>
      </bottom>
      <diagonal/>
    </border>
    <border>
      <left/>
      <right/>
      <top/>
      <bottom style="thin">
        <color indexed="8"/>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4" fontId="4" fillId="0" borderId="0"/>
    <xf numFmtId="167"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4" fillId="0" borderId="0"/>
  </cellStyleXfs>
  <cellXfs count="233">
    <xf numFmtId="0" fontId="0" fillId="0" borderId="0" xfId="0"/>
    <xf numFmtId="4" fontId="5" fillId="0" borderId="0" xfId="0" applyNumberFormat="1" applyFont="1" applyAlignment="1">
      <alignment vertical="center"/>
    </xf>
    <xf numFmtId="4" fontId="5" fillId="0" borderId="0" xfId="0" applyNumberFormat="1" applyFont="1" applyFill="1" applyAlignment="1">
      <alignment vertical="center"/>
    </xf>
    <xf numFmtId="3" fontId="7" fillId="0" borderId="0" xfId="0" applyNumberFormat="1" applyFont="1" applyAlignment="1">
      <alignment horizontal="center" vertical="center"/>
    </xf>
    <xf numFmtId="3" fontId="8" fillId="0" borderId="0" xfId="0" applyNumberFormat="1" applyFont="1" applyAlignment="1" applyProtection="1">
      <alignment horizontal="left" vertical="center"/>
    </xf>
    <xf numFmtId="4" fontId="9" fillId="0" borderId="0" xfId="0" applyNumberFormat="1" applyFont="1" applyAlignment="1">
      <alignment vertical="center"/>
    </xf>
    <xf numFmtId="0" fontId="8" fillId="0" borderId="0" xfId="0" applyFont="1" applyBorder="1" applyAlignment="1">
      <alignment vertical="center"/>
    </xf>
    <xf numFmtId="0" fontId="5" fillId="0" borderId="0" xfId="0" applyFont="1" applyAlignment="1">
      <alignment vertical="center"/>
    </xf>
    <xf numFmtId="9" fontId="5" fillId="0" borderId="0" xfId="2" applyFont="1" applyAlignment="1">
      <alignment vertical="center"/>
    </xf>
    <xf numFmtId="4" fontId="9" fillId="0" borderId="0" xfId="0" applyNumberFormat="1" applyFont="1" applyBorder="1" applyAlignment="1">
      <alignment vertical="center"/>
    </xf>
    <xf numFmtId="4" fontId="8" fillId="0" borderId="0" xfId="0" applyNumberFormat="1" applyFont="1" applyBorder="1" applyAlignment="1">
      <alignment vertical="center"/>
    </xf>
    <xf numFmtId="4" fontId="11" fillId="0" borderId="0" xfId="0" applyNumberFormat="1" applyFont="1" applyAlignment="1">
      <alignment vertical="center"/>
    </xf>
    <xf numFmtId="4" fontId="5" fillId="0" borderId="0" xfId="0" applyNumberFormat="1" applyFont="1" applyBorder="1" applyAlignment="1">
      <alignment vertical="center"/>
    </xf>
    <xf numFmtId="0" fontId="8" fillId="0" borderId="0" xfId="0" applyFont="1" applyAlignment="1">
      <alignment vertical="center"/>
    </xf>
    <xf numFmtId="4" fontId="8" fillId="0" borderId="0" xfId="0" applyNumberFormat="1" applyFont="1" applyAlignment="1">
      <alignment vertical="center"/>
    </xf>
    <xf numFmtId="4" fontId="16" fillId="0" borderId="0" xfId="0" applyNumberFormat="1" applyFont="1" applyFill="1" applyAlignment="1">
      <alignment vertical="center"/>
    </xf>
    <xf numFmtId="3" fontId="16" fillId="0" borderId="0" xfId="0" applyNumberFormat="1" applyFont="1" applyFill="1" applyAlignment="1">
      <alignment vertical="center"/>
    </xf>
    <xf numFmtId="3" fontId="15" fillId="0" borderId="0" xfId="0" applyNumberFormat="1" applyFont="1" applyFill="1" applyAlignment="1">
      <alignment horizontal="center" vertical="center"/>
    </xf>
    <xf numFmtId="4" fontId="15" fillId="0" borderId="0" xfId="0" applyNumberFormat="1" applyFont="1" applyFill="1" applyAlignment="1">
      <alignment horizontal="center" vertical="center"/>
    </xf>
    <xf numFmtId="4" fontId="15" fillId="0" borderId="0" xfId="0" applyNumberFormat="1" applyFont="1" applyFill="1" applyAlignment="1">
      <alignment vertical="center"/>
    </xf>
    <xf numFmtId="3" fontId="15" fillId="0" borderId="0" xfId="0" applyNumberFormat="1" applyFont="1" applyFill="1" applyAlignment="1">
      <alignment horizontal="left" vertical="center"/>
    </xf>
    <xf numFmtId="4" fontId="15" fillId="0" borderId="0" xfId="0" applyNumberFormat="1" applyFont="1" applyFill="1" applyAlignment="1">
      <alignment horizontal="left" vertical="center"/>
    </xf>
    <xf numFmtId="3" fontId="16" fillId="0" borderId="0" xfId="0" applyNumberFormat="1" applyFont="1" applyFill="1" applyAlignment="1">
      <alignment horizontal="left" vertical="center"/>
    </xf>
    <xf numFmtId="4" fontId="16" fillId="0" borderId="0" xfId="0" applyNumberFormat="1" applyFont="1" applyFill="1" applyAlignment="1">
      <alignment horizontal="left" vertical="center"/>
    </xf>
    <xf numFmtId="4" fontId="16" fillId="0" borderId="0" xfId="0" applyNumberFormat="1" applyFont="1" applyFill="1" applyAlignment="1">
      <alignment horizontal="right" vertical="center"/>
    </xf>
    <xf numFmtId="4" fontId="16" fillId="0" borderId="0" xfId="0" applyNumberFormat="1" applyFont="1" applyAlignment="1">
      <alignment vertical="center"/>
    </xf>
    <xf numFmtId="3" fontId="16" fillId="0" borderId="0" xfId="0" applyNumberFormat="1" applyFont="1" applyAlignment="1">
      <alignment vertical="center"/>
    </xf>
    <xf numFmtId="3" fontId="7" fillId="0" borderId="0" xfId="0" applyNumberFormat="1" applyFont="1" applyAlignment="1" applyProtection="1">
      <alignment horizontal="left" vertical="center"/>
    </xf>
    <xf numFmtId="3" fontId="15" fillId="0" borderId="0" xfId="0" applyNumberFormat="1" applyFont="1" applyAlignment="1" applyProtection="1">
      <alignment horizontal="left" vertical="center"/>
    </xf>
    <xf numFmtId="4" fontId="15" fillId="0" borderId="0" xfId="0" applyNumberFormat="1" applyFont="1" applyAlignment="1" applyProtection="1">
      <alignment horizontal="left" vertical="center"/>
    </xf>
    <xf numFmtId="4" fontId="16" fillId="0" borderId="0" xfId="0" applyNumberFormat="1" applyFont="1" applyBorder="1" applyAlignment="1" applyProtection="1">
      <alignment vertical="center"/>
    </xf>
    <xf numFmtId="3" fontId="7" fillId="0" borderId="0" xfId="0" applyNumberFormat="1" applyFont="1" applyAlignment="1">
      <alignment horizontal="right" vertical="center"/>
    </xf>
    <xf numFmtId="3" fontId="16" fillId="0" borderId="0" xfId="0" applyNumberFormat="1" applyFont="1" applyAlignment="1" applyProtection="1">
      <alignment horizontal="left" vertical="center"/>
    </xf>
    <xf numFmtId="4" fontId="7" fillId="0" borderId="0" xfId="0" applyNumberFormat="1" applyFont="1" applyBorder="1" applyAlignment="1" applyProtection="1">
      <alignment horizontal="center" vertical="center"/>
    </xf>
    <xf numFmtId="4" fontId="16" fillId="0" borderId="0" xfId="0" applyNumberFormat="1" applyFont="1" applyAlignment="1" applyProtection="1">
      <alignment vertical="center"/>
    </xf>
    <xf numFmtId="4" fontId="15" fillId="0" borderId="0" xfId="0" applyNumberFormat="1" applyFont="1" applyAlignment="1" applyProtection="1">
      <alignment horizontal="center" vertical="center"/>
    </xf>
    <xf numFmtId="4" fontId="15" fillId="0" borderId="2" xfId="0" applyNumberFormat="1" applyFont="1" applyBorder="1" applyAlignment="1" applyProtection="1">
      <alignment horizontal="center" vertical="center"/>
    </xf>
    <xf numFmtId="4" fontId="15" fillId="0" borderId="0" xfId="0" applyNumberFormat="1" applyFont="1" applyAlignment="1" applyProtection="1">
      <alignment vertical="center"/>
    </xf>
    <xf numFmtId="164" fontId="15" fillId="0" borderId="2" xfId="1" applyFont="1" applyBorder="1" applyAlignment="1" applyProtection="1">
      <alignment horizontal="center" vertical="center"/>
    </xf>
    <xf numFmtId="164" fontId="15" fillId="0" borderId="2" xfId="1" applyFont="1" applyBorder="1" applyAlignment="1" applyProtection="1">
      <alignment horizontal="centerContinuous" vertical="center"/>
    </xf>
    <xf numFmtId="4" fontId="15" fillId="0" borderId="0" xfId="0" applyNumberFormat="1" applyFont="1" applyBorder="1" applyAlignment="1" applyProtection="1">
      <alignment horizontal="center" vertical="center"/>
    </xf>
    <xf numFmtId="4" fontId="15" fillId="0" borderId="0" xfId="0" applyNumberFormat="1" applyFont="1" applyAlignment="1" applyProtection="1">
      <alignment horizontal="right" vertical="center"/>
    </xf>
    <xf numFmtId="4" fontId="16" fillId="0" borderId="0" xfId="0" applyNumberFormat="1" applyFont="1" applyAlignment="1" applyProtection="1">
      <alignment horizontal="left" vertical="center"/>
    </xf>
    <xf numFmtId="4" fontId="17" fillId="0" borderId="0" xfId="0" applyNumberFormat="1" applyFont="1" applyAlignment="1">
      <alignment vertical="center"/>
    </xf>
    <xf numFmtId="4" fontId="16" fillId="0" borderId="0" xfId="0" applyNumberFormat="1" applyFont="1" applyAlignment="1" applyProtection="1">
      <alignment horizontal="right" vertical="center"/>
    </xf>
    <xf numFmtId="4" fontId="16" fillId="0" borderId="0" xfId="0" applyNumberFormat="1" applyFont="1" applyBorder="1" applyAlignment="1" applyProtection="1">
      <alignment horizontal="right" vertical="center"/>
    </xf>
    <xf numFmtId="4" fontId="18" fillId="0" borderId="0" xfId="0" applyNumberFormat="1" applyFont="1" applyAlignment="1" applyProtection="1">
      <alignment horizontal="left" vertical="center"/>
    </xf>
    <xf numFmtId="4" fontId="15" fillId="0" borderId="3" xfId="0" applyNumberFormat="1" applyFont="1" applyBorder="1" applyAlignment="1" applyProtection="1">
      <alignment horizontal="right" vertical="center"/>
    </xf>
    <xf numFmtId="4" fontId="16" fillId="0" borderId="4" xfId="0" applyNumberFormat="1" applyFont="1" applyBorder="1" applyAlignment="1" applyProtection="1">
      <alignment horizontal="right" vertical="center"/>
    </xf>
    <xf numFmtId="4" fontId="15" fillId="0" borderId="0" xfId="0" applyNumberFormat="1" applyFont="1" applyBorder="1" applyAlignment="1" applyProtection="1">
      <alignment vertical="center"/>
    </xf>
    <xf numFmtId="4" fontId="18" fillId="0" borderId="0" xfId="0" applyNumberFormat="1" applyFont="1" applyAlignment="1" applyProtection="1">
      <alignment horizontal="right" vertical="center"/>
    </xf>
    <xf numFmtId="4" fontId="15" fillId="0" borderId="0" xfId="0" applyNumberFormat="1" applyFont="1" applyBorder="1" applyAlignment="1" applyProtection="1">
      <alignment horizontal="right" vertical="center"/>
    </xf>
    <xf numFmtId="3" fontId="18" fillId="0" borderId="0" xfId="0" applyNumberFormat="1" applyFont="1" applyAlignment="1" applyProtection="1">
      <alignment horizontal="left" vertical="center"/>
    </xf>
    <xf numFmtId="4" fontId="17" fillId="0" borderId="0" xfId="0" applyNumberFormat="1" applyFont="1" applyFill="1" applyBorder="1" applyAlignment="1">
      <alignment horizontal="right" vertical="center" wrapText="1"/>
    </xf>
    <xf numFmtId="3" fontId="16" fillId="0" borderId="0" xfId="0" applyNumberFormat="1" applyFont="1" applyAlignment="1" applyProtection="1">
      <alignment horizontal="right" vertical="center"/>
    </xf>
    <xf numFmtId="0" fontId="15" fillId="0" borderId="0" xfId="0" applyFont="1" applyBorder="1" applyAlignment="1">
      <alignment vertical="center"/>
    </xf>
    <xf numFmtId="4" fontId="19" fillId="0" borderId="0" xfId="0" applyNumberFormat="1" applyFont="1" applyAlignment="1" applyProtection="1">
      <alignment horizontal="left" vertical="center"/>
    </xf>
    <xf numFmtId="4" fontId="15" fillId="0" borderId="4" xfId="0" applyNumberFormat="1" applyFont="1" applyBorder="1" applyAlignment="1" applyProtection="1">
      <alignment horizontal="right" vertical="center"/>
    </xf>
    <xf numFmtId="4" fontId="19" fillId="0" borderId="0" xfId="0" applyNumberFormat="1" applyFont="1" applyAlignment="1" applyProtection="1">
      <alignment horizontal="right" vertical="center"/>
    </xf>
    <xf numFmtId="0" fontId="16" fillId="0" borderId="0" xfId="0" applyFont="1" applyAlignment="1" applyProtection="1">
      <alignment horizontal="left" vertical="center"/>
    </xf>
    <xf numFmtId="165" fontId="16" fillId="0" borderId="0" xfId="0" applyNumberFormat="1" applyFont="1" applyBorder="1" applyAlignment="1" applyProtection="1">
      <alignment horizontal="right" vertical="center"/>
    </xf>
    <xf numFmtId="4" fontId="16" fillId="0" borderId="4" xfId="0" applyNumberFormat="1" applyFont="1" applyFill="1" applyBorder="1" applyAlignment="1">
      <alignment horizontal="right" vertical="center"/>
    </xf>
    <xf numFmtId="4" fontId="16" fillId="0" borderId="4" xfId="0" applyNumberFormat="1" applyFont="1" applyBorder="1" applyAlignment="1">
      <alignment horizontal="right" vertical="center"/>
    </xf>
    <xf numFmtId="4" fontId="15" fillId="0" borderId="0" xfId="0" applyNumberFormat="1" applyFont="1" applyFill="1" applyAlignment="1" applyProtection="1">
      <alignment horizontal="left" vertical="center"/>
    </xf>
    <xf numFmtId="4" fontId="15" fillId="0" borderId="5" xfId="0" applyNumberFormat="1" applyFont="1" applyFill="1" applyBorder="1" applyAlignment="1" applyProtection="1">
      <alignment horizontal="right" vertical="center"/>
    </xf>
    <xf numFmtId="4" fontId="15" fillId="0" borderId="5" xfId="0" applyNumberFormat="1" applyFont="1" applyBorder="1" applyAlignment="1" applyProtection="1">
      <alignment horizontal="right" vertical="center"/>
    </xf>
    <xf numFmtId="3" fontId="16" fillId="0" borderId="0" xfId="0" applyNumberFormat="1" applyFont="1" applyBorder="1" applyAlignment="1" applyProtection="1">
      <alignment horizontal="left" vertical="center"/>
    </xf>
    <xf numFmtId="4" fontId="16" fillId="0" borderId="2" xfId="0" applyNumberFormat="1" applyFont="1" applyBorder="1" applyAlignment="1" applyProtection="1">
      <alignment horizontal="right" vertical="center"/>
    </xf>
    <xf numFmtId="4" fontId="18" fillId="0" borderId="0" xfId="0" applyNumberFormat="1" applyFont="1" applyFill="1" applyAlignment="1" applyProtection="1">
      <alignment horizontal="right" vertical="center"/>
    </xf>
    <xf numFmtId="4" fontId="16" fillId="0" borderId="0" xfId="0" applyNumberFormat="1" applyFont="1" applyFill="1" applyAlignment="1" applyProtection="1">
      <alignment horizontal="left" vertical="center"/>
    </xf>
    <xf numFmtId="4" fontId="17" fillId="0" borderId="0" xfId="0" applyNumberFormat="1" applyFont="1" applyFill="1" applyAlignment="1">
      <alignment vertical="center"/>
    </xf>
    <xf numFmtId="0" fontId="16" fillId="0" borderId="0" xfId="0" applyFont="1" applyAlignment="1">
      <alignment vertical="center"/>
    </xf>
    <xf numFmtId="4" fontId="15" fillId="0" borderId="3" xfId="0" applyNumberFormat="1" applyFont="1" applyFill="1" applyBorder="1" applyAlignment="1" applyProtection="1">
      <alignment horizontal="right" vertical="center"/>
    </xf>
    <xf numFmtId="4" fontId="18" fillId="0" borderId="0" xfId="0" applyNumberFormat="1" applyFont="1" applyBorder="1" applyAlignment="1" applyProtection="1">
      <alignment horizontal="right" vertical="center"/>
    </xf>
    <xf numFmtId="9" fontId="16" fillId="0" borderId="0" xfId="2" applyFont="1" applyAlignment="1">
      <alignment vertical="center"/>
    </xf>
    <xf numFmtId="4" fontId="17" fillId="0" borderId="0" xfId="0" applyNumberFormat="1" applyFont="1" applyBorder="1" applyAlignment="1">
      <alignment vertical="center"/>
    </xf>
    <xf numFmtId="4" fontId="16" fillId="0" borderId="1" xfId="0" applyNumberFormat="1" applyFont="1" applyBorder="1" applyAlignment="1" applyProtection="1">
      <alignment horizontal="right" vertical="center"/>
    </xf>
    <xf numFmtId="4" fontId="16" fillId="0" borderId="0" xfId="0" applyNumberFormat="1" applyFont="1" applyFill="1" applyAlignment="1" applyProtection="1">
      <alignment horizontal="right" vertical="center"/>
    </xf>
    <xf numFmtId="4" fontId="16" fillId="0" borderId="0" xfId="0" applyNumberFormat="1" applyFont="1" applyFill="1" applyBorder="1" applyAlignment="1" applyProtection="1">
      <alignment horizontal="right" vertical="center"/>
    </xf>
    <xf numFmtId="4" fontId="15" fillId="0" borderId="4" xfId="0" applyNumberFormat="1" applyFont="1" applyBorder="1" applyAlignment="1">
      <alignment vertical="center"/>
    </xf>
    <xf numFmtId="4" fontId="16" fillId="0" borderId="6" xfId="0" applyNumberFormat="1" applyFont="1" applyFill="1" applyBorder="1" applyAlignment="1" applyProtection="1">
      <alignment horizontal="right" vertical="center"/>
    </xf>
    <xf numFmtId="4" fontId="16" fillId="0" borderId="6" xfId="0" applyNumberFormat="1" applyFont="1" applyBorder="1" applyAlignment="1" applyProtection="1">
      <alignment horizontal="right" vertical="center"/>
    </xf>
    <xf numFmtId="4" fontId="20" fillId="0" borderId="0" xfId="0" applyNumberFormat="1" applyFont="1" applyAlignment="1">
      <alignment vertical="center"/>
    </xf>
    <xf numFmtId="3" fontId="16" fillId="0" borderId="0" xfId="0" applyNumberFormat="1" applyFont="1" applyBorder="1" applyAlignment="1">
      <alignment vertical="center"/>
    </xf>
    <xf numFmtId="4" fontId="16" fillId="0" borderId="2" xfId="0" applyNumberFormat="1" applyFont="1" applyFill="1" applyBorder="1" applyAlignment="1">
      <alignment horizontal="right" vertical="center"/>
    </xf>
    <xf numFmtId="4" fontId="16" fillId="0" borderId="0" xfId="0" applyNumberFormat="1" applyFont="1" applyFill="1" applyBorder="1" applyAlignment="1">
      <alignment horizontal="right" vertical="center"/>
    </xf>
    <xf numFmtId="49" fontId="16" fillId="0" borderId="0" xfId="0" applyNumberFormat="1" applyFont="1" applyBorder="1" applyAlignment="1">
      <alignment vertical="center"/>
    </xf>
    <xf numFmtId="4" fontId="16" fillId="0" borderId="6" xfId="0" applyNumberFormat="1" applyFont="1" applyFill="1" applyBorder="1" applyAlignment="1">
      <alignment horizontal="right" vertical="center"/>
    </xf>
    <xf numFmtId="4" fontId="16" fillId="0" borderId="0" xfId="0" applyNumberFormat="1" applyFont="1" applyBorder="1" applyAlignment="1" applyProtection="1">
      <alignment horizontal="left" vertical="center"/>
    </xf>
    <xf numFmtId="4" fontId="15" fillId="0" borderId="3" xfId="0" applyNumberFormat="1" applyFont="1" applyBorder="1" applyAlignment="1" applyProtection="1">
      <alignment vertical="center"/>
    </xf>
    <xf numFmtId="4" fontId="21" fillId="0" borderId="0" xfId="0" applyNumberFormat="1" applyFont="1" applyAlignment="1">
      <alignment vertical="center"/>
    </xf>
    <xf numFmtId="4" fontId="18" fillId="0" borderId="0" xfId="0" applyNumberFormat="1" applyFont="1" applyBorder="1" applyAlignment="1" applyProtection="1">
      <alignment horizontal="left" vertical="center"/>
    </xf>
    <xf numFmtId="4" fontId="17" fillId="0" borderId="2" xfId="0" applyNumberFormat="1" applyFont="1" applyBorder="1" applyAlignment="1">
      <alignment vertical="center"/>
    </xf>
    <xf numFmtId="3" fontId="16" fillId="0" borderId="0" xfId="0" applyNumberFormat="1" applyFont="1" applyFill="1" applyBorder="1" applyAlignment="1">
      <alignment horizontal="left" vertical="center"/>
    </xf>
    <xf numFmtId="3" fontId="15" fillId="0" borderId="0" xfId="0" applyNumberFormat="1" applyFont="1" applyFill="1" applyBorder="1" applyAlignment="1">
      <alignment horizontal="left" vertical="center"/>
    </xf>
    <xf numFmtId="4" fontId="15" fillId="0" borderId="0" xfId="0" applyNumberFormat="1" applyFont="1" applyFill="1" applyBorder="1" applyAlignment="1">
      <alignment horizontal="right" vertical="center"/>
    </xf>
    <xf numFmtId="4" fontId="15" fillId="0" borderId="3" xfId="0" applyNumberFormat="1" applyFont="1" applyBorder="1" applyAlignment="1">
      <alignment vertical="center"/>
    </xf>
    <xf numFmtId="4" fontId="15" fillId="0" borderId="0" xfId="0" applyNumberFormat="1" applyFont="1" applyBorder="1" applyAlignment="1">
      <alignment vertical="center"/>
    </xf>
    <xf numFmtId="4" fontId="15" fillId="0" borderId="3" xfId="0" applyNumberFormat="1" applyFont="1" applyBorder="1" applyAlignment="1">
      <alignment horizontal="right" vertical="center"/>
    </xf>
    <xf numFmtId="4" fontId="15" fillId="0" borderId="0" xfId="0" applyNumberFormat="1" applyFont="1" applyBorder="1" applyAlignment="1">
      <alignment horizontal="right" vertical="center"/>
    </xf>
    <xf numFmtId="4" fontId="15" fillId="0" borderId="7" xfId="0" applyNumberFormat="1" applyFont="1" applyBorder="1" applyAlignment="1" applyProtection="1">
      <alignment vertical="center"/>
    </xf>
    <xf numFmtId="4" fontId="15" fillId="0" borderId="0" xfId="0" applyNumberFormat="1" applyFont="1" applyFill="1" applyBorder="1" applyAlignment="1" applyProtection="1">
      <alignment vertical="center"/>
    </xf>
    <xf numFmtId="4" fontId="22" fillId="0" borderId="0" xfId="0" applyNumberFormat="1" applyFont="1" applyAlignment="1">
      <alignment vertical="center"/>
    </xf>
    <xf numFmtId="4" fontId="16" fillId="0" borderId="0" xfId="0" applyNumberFormat="1" applyFont="1" applyFill="1" applyBorder="1" applyAlignment="1">
      <alignment vertical="center"/>
    </xf>
    <xf numFmtId="3" fontId="16" fillId="0" borderId="0" xfId="0" applyNumberFormat="1" applyFont="1" applyFill="1" applyBorder="1" applyAlignment="1">
      <alignment vertical="center"/>
    </xf>
    <xf numFmtId="4" fontId="16" fillId="0" borderId="0" xfId="0" applyNumberFormat="1" applyFont="1" applyBorder="1" applyAlignment="1">
      <alignment vertical="center"/>
    </xf>
    <xf numFmtId="4" fontId="23" fillId="0" borderId="2" xfId="0" applyNumberFormat="1" applyFont="1" applyBorder="1" applyAlignment="1">
      <alignment vertical="center"/>
    </xf>
    <xf numFmtId="4" fontId="16" fillId="0" borderId="2" xfId="0" applyNumberFormat="1" applyFont="1" applyBorder="1" applyAlignment="1" applyProtection="1">
      <alignment vertical="center"/>
    </xf>
    <xf numFmtId="4" fontId="15" fillId="0" borderId="2" xfId="0" applyNumberFormat="1" applyFont="1" applyBorder="1" applyAlignment="1" applyProtection="1">
      <alignment horizontal="centerContinuous" vertical="center"/>
    </xf>
    <xf numFmtId="3" fontId="15" fillId="0" borderId="0" xfId="0" applyNumberFormat="1" applyFont="1" applyAlignment="1" applyProtection="1">
      <alignment horizontal="center" vertical="center"/>
    </xf>
    <xf numFmtId="164" fontId="15" fillId="0" borderId="2" xfId="1" applyFont="1" applyBorder="1" applyAlignment="1" applyProtection="1">
      <alignment horizontal="right" vertical="center"/>
    </xf>
    <xf numFmtId="4" fontId="16" fillId="0" borderId="0" xfId="0" applyNumberFormat="1" applyFont="1" applyFill="1" applyBorder="1" applyAlignment="1" applyProtection="1">
      <alignment horizontal="left" vertical="center"/>
    </xf>
    <xf numFmtId="4" fontId="15" fillId="0" borderId="8" xfId="1" applyNumberFormat="1" applyFont="1" applyFill="1" applyBorder="1" applyAlignment="1" applyProtection="1">
      <alignment horizontal="center" vertical="center"/>
    </xf>
    <xf numFmtId="0" fontId="15" fillId="0" borderId="0" xfId="0" applyFont="1" applyFill="1" applyAlignment="1">
      <alignment vertical="center"/>
    </xf>
    <xf numFmtId="4" fontId="16" fillId="0" borderId="0" xfId="0" applyNumberFormat="1" applyFont="1" applyFill="1" applyBorder="1" applyAlignment="1" applyProtection="1">
      <alignment vertical="center"/>
    </xf>
    <xf numFmtId="4" fontId="25" fillId="0" borderId="0" xfId="0" applyNumberFormat="1" applyFont="1" applyFill="1" applyAlignment="1" applyProtection="1">
      <alignment vertical="center"/>
    </xf>
    <xf numFmtId="4" fontId="15" fillId="0" borderId="1" xfId="0" applyNumberFormat="1" applyFont="1" applyFill="1" applyBorder="1" applyAlignment="1">
      <alignment vertical="center"/>
    </xf>
    <xf numFmtId="4" fontId="16" fillId="0" borderId="2" xfId="0" applyNumberFormat="1" applyFont="1" applyFill="1" applyBorder="1" applyAlignment="1">
      <alignment vertical="center"/>
    </xf>
    <xf numFmtId="4" fontId="15" fillId="0" borderId="0" xfId="0" applyNumberFormat="1" applyFont="1" applyBorder="1" applyAlignment="1" applyProtection="1">
      <alignment horizontal="left" vertical="center"/>
    </xf>
    <xf numFmtId="4" fontId="16" fillId="0" borderId="2" xfId="0" applyNumberFormat="1" applyFont="1" applyFill="1" applyBorder="1" applyAlignment="1" applyProtection="1">
      <alignment horizontal="right" vertical="center"/>
    </xf>
    <xf numFmtId="4" fontId="17" fillId="0" borderId="2" xfId="0" applyNumberFormat="1" applyFont="1" applyFill="1" applyBorder="1" applyAlignment="1">
      <alignment horizontal="right" vertical="center" wrapText="1"/>
    </xf>
    <xf numFmtId="4" fontId="15" fillId="0" borderId="1" xfId="0" applyNumberFormat="1" applyFont="1" applyBorder="1" applyAlignment="1" applyProtection="1">
      <alignment horizontal="right" vertical="center"/>
    </xf>
    <xf numFmtId="3" fontId="16" fillId="0" borderId="0" xfId="0" applyNumberFormat="1" applyFont="1" applyAlignment="1">
      <alignment horizontal="right" vertical="center"/>
    </xf>
    <xf numFmtId="0" fontId="15" fillId="0" borderId="0" xfId="0" applyFont="1" applyAlignment="1">
      <alignment vertical="center"/>
    </xf>
    <xf numFmtId="4" fontId="15"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xf>
    <xf numFmtId="0" fontId="15" fillId="0" borderId="0" xfId="0" applyFont="1" applyAlignment="1">
      <alignment horizontal="center" vertical="center"/>
    </xf>
    <xf numFmtId="3" fontId="15" fillId="0" borderId="0" xfId="0" applyNumberFormat="1" applyFont="1" applyAlignment="1">
      <alignment horizontal="center" vertical="center" wrapText="1"/>
    </xf>
    <xf numFmtId="3" fontId="15" fillId="0" borderId="0" xfId="0" applyNumberFormat="1" applyFont="1" applyFill="1" applyAlignment="1">
      <alignment vertical="center"/>
    </xf>
    <xf numFmtId="0" fontId="6" fillId="0" borderId="0" xfId="0" applyFont="1" applyAlignment="1">
      <alignment vertical="center"/>
    </xf>
    <xf numFmtId="4" fontId="8" fillId="0" borderId="0" xfId="0" applyNumberFormat="1" applyFont="1" applyAlignment="1">
      <alignment horizontal="center" vertical="center"/>
    </xf>
    <xf numFmtId="4" fontId="8" fillId="0" borderId="0" xfId="0" applyNumberFormat="1" applyFont="1" applyBorder="1" applyAlignment="1">
      <alignment horizontal="center" vertical="center"/>
    </xf>
    <xf numFmtId="0" fontId="5" fillId="0" borderId="0" xfId="0" applyFont="1" applyBorder="1" applyAlignment="1">
      <alignment vertical="center"/>
    </xf>
    <xf numFmtId="9" fontId="5" fillId="0" borderId="0" xfId="2" applyFont="1" applyBorder="1" applyAlignment="1">
      <alignment vertical="center"/>
    </xf>
    <xf numFmtId="0" fontId="5" fillId="2" borderId="0" xfId="0" applyFont="1" applyFill="1" applyAlignment="1">
      <alignment vertical="center"/>
    </xf>
    <xf numFmtId="4" fontId="5" fillId="2" borderId="0" xfId="0" applyNumberFormat="1" applyFont="1" applyFill="1" applyAlignment="1">
      <alignment vertical="center"/>
    </xf>
    <xf numFmtId="9" fontId="5" fillId="2" borderId="0" xfId="2" applyFont="1" applyFill="1" applyAlignment="1">
      <alignment vertical="center"/>
    </xf>
    <xf numFmtId="4" fontId="6" fillId="0" borderId="0" xfId="0" applyNumberFormat="1" applyFont="1" applyAlignment="1">
      <alignment horizontal="left" vertical="center"/>
    </xf>
    <xf numFmtId="4" fontId="6" fillId="0" borderId="0" xfId="0" applyNumberFormat="1" applyFont="1" applyAlignment="1">
      <alignment horizontal="right" vertical="center"/>
    </xf>
    <xf numFmtId="0" fontId="5" fillId="0" borderId="0" xfId="0" applyFont="1" applyAlignment="1">
      <alignment horizontal="left" vertical="center"/>
    </xf>
    <xf numFmtId="49" fontId="9" fillId="0" borderId="0" xfId="0" quotePrefix="1" applyNumberFormat="1" applyFont="1" applyAlignment="1">
      <alignment vertical="center"/>
    </xf>
    <xf numFmtId="0" fontId="5" fillId="0" borderId="0" xfId="0" quotePrefix="1" applyFont="1" applyAlignment="1">
      <alignment vertical="center"/>
    </xf>
    <xf numFmtId="4" fontId="5" fillId="0" borderId="0" xfId="0" quotePrefix="1" applyNumberFormat="1" applyFont="1" applyBorder="1" applyAlignment="1">
      <alignment vertical="center"/>
    </xf>
    <xf numFmtId="4" fontId="5" fillId="0" borderId="2" xfId="0" applyNumberFormat="1" applyFont="1" applyBorder="1" applyAlignment="1">
      <alignment vertical="center"/>
    </xf>
    <xf numFmtId="4" fontId="5" fillId="0" borderId="0" xfId="0" quotePrefix="1" applyNumberFormat="1" applyFont="1" applyAlignment="1">
      <alignment vertical="center"/>
    </xf>
    <xf numFmtId="0" fontId="5" fillId="0" borderId="0" xfId="0" quotePrefix="1" applyFont="1" applyAlignment="1">
      <alignment horizontal="left" vertical="center"/>
    </xf>
    <xf numFmtId="4" fontId="5" fillId="0" borderId="2" xfId="0" quotePrefix="1" applyNumberFormat="1" applyFont="1" applyBorder="1" applyAlignment="1">
      <alignment vertical="center"/>
    </xf>
    <xf numFmtId="9" fontId="10" fillId="0" borderId="0" xfId="2" applyFont="1" applyAlignment="1">
      <alignment vertical="center"/>
    </xf>
    <xf numFmtId="4" fontId="5" fillId="0" borderId="0" xfId="0" applyNumberFormat="1" applyFont="1" applyAlignment="1">
      <alignment horizontal="left" vertical="center"/>
    </xf>
    <xf numFmtId="4" fontId="5" fillId="0" borderId="0" xfId="0" applyNumberFormat="1" applyFont="1" applyAlignment="1">
      <alignment horizontal="right" vertical="center"/>
    </xf>
    <xf numFmtId="9" fontId="5" fillId="0" borderId="0" xfId="2" applyFont="1" applyAlignment="1">
      <alignment horizontal="left" vertical="center"/>
    </xf>
    <xf numFmtId="0" fontId="5" fillId="2" borderId="0" xfId="0" applyFont="1" applyFill="1" applyAlignment="1">
      <alignment horizontal="left" vertical="center"/>
    </xf>
    <xf numFmtId="4" fontId="5" fillId="0" borderId="0" xfId="0" quotePrefix="1" applyNumberFormat="1" applyFont="1" applyBorder="1" applyAlignment="1">
      <alignment horizontal="left" vertical="center"/>
    </xf>
    <xf numFmtId="4" fontId="5" fillId="0" borderId="0" xfId="0" quotePrefix="1" applyNumberFormat="1" applyFont="1" applyAlignment="1">
      <alignment horizontal="left" vertical="center"/>
    </xf>
    <xf numFmtId="0" fontId="5" fillId="0" borderId="0" xfId="0" quotePrefix="1" applyFont="1" applyAlignment="1">
      <alignment vertical="center" wrapText="1"/>
    </xf>
    <xf numFmtId="0" fontId="5" fillId="0" borderId="0" xfId="0" applyFont="1" applyAlignment="1">
      <alignment vertical="center" wrapText="1"/>
    </xf>
    <xf numFmtId="4" fontId="5" fillId="0" borderId="0" xfId="0" quotePrefix="1" applyNumberFormat="1" applyFont="1" applyAlignment="1">
      <alignment vertical="center" wrapText="1"/>
    </xf>
    <xf numFmtId="4" fontId="8" fillId="0" borderId="0" xfId="0" quotePrefix="1" applyNumberFormat="1" applyFont="1" applyAlignment="1">
      <alignment vertical="center"/>
    </xf>
    <xf numFmtId="4" fontId="5" fillId="0" borderId="2" xfId="0" quotePrefix="1" applyNumberFormat="1" applyFont="1" applyBorder="1" applyAlignment="1">
      <alignment horizontal="right" vertical="center"/>
    </xf>
    <xf numFmtId="0" fontId="8" fillId="0" borderId="0" xfId="0" applyFont="1" applyAlignment="1">
      <alignment horizontal="right" vertical="center"/>
    </xf>
    <xf numFmtId="10" fontId="8" fillId="0" borderId="0" xfId="0" applyNumberFormat="1" applyFont="1" applyAlignment="1">
      <alignment vertical="center"/>
    </xf>
    <xf numFmtId="3" fontId="5" fillId="0" borderId="0" xfId="0" quotePrefix="1" applyNumberFormat="1" applyFont="1" applyAlignment="1">
      <alignment horizontal="left" vertical="center"/>
    </xf>
    <xf numFmtId="3" fontId="5" fillId="0" borderId="0" xfId="0" applyNumberFormat="1" applyFont="1" applyAlignment="1">
      <alignment horizontal="left" vertical="center"/>
    </xf>
    <xf numFmtId="9" fontId="28" fillId="0" borderId="0" xfId="2" applyFont="1" applyAlignment="1">
      <alignment vertical="center"/>
    </xf>
    <xf numFmtId="166" fontId="5" fillId="0" borderId="0" xfId="2" quotePrefix="1" applyNumberFormat="1" applyFont="1" applyAlignment="1">
      <alignment vertical="center"/>
    </xf>
    <xf numFmtId="10" fontId="5" fillId="0" borderId="0" xfId="0" applyNumberFormat="1" applyFont="1" applyAlignment="1">
      <alignment vertical="center"/>
    </xf>
    <xf numFmtId="10" fontId="5" fillId="0" borderId="0" xfId="2" applyNumberFormat="1" applyFont="1" applyAlignment="1">
      <alignment vertical="center"/>
    </xf>
    <xf numFmtId="4" fontId="29" fillId="0" borderId="0" xfId="0" applyNumberFormat="1" applyFont="1" applyAlignment="1">
      <alignment vertical="center"/>
    </xf>
    <xf numFmtId="4" fontId="8" fillId="0" borderId="2" xfId="0" applyNumberFormat="1" applyFont="1" applyBorder="1" applyAlignment="1">
      <alignment vertical="center"/>
    </xf>
    <xf numFmtId="9" fontId="8" fillId="0" borderId="0" xfId="2" applyFont="1" applyBorder="1" applyAlignment="1">
      <alignment vertical="center"/>
    </xf>
    <xf numFmtId="4" fontId="8" fillId="0" borderId="1" xfId="0" applyNumberFormat="1" applyFont="1" applyBorder="1" applyAlignment="1">
      <alignment vertical="center"/>
    </xf>
    <xf numFmtId="4" fontId="8" fillId="0" borderId="7" xfId="0" applyNumberFormat="1" applyFont="1" applyBorder="1" applyAlignment="1">
      <alignment vertical="center"/>
    </xf>
    <xf numFmtId="0" fontId="13" fillId="0" borderId="0" xfId="0" applyFont="1" applyBorder="1" applyAlignment="1">
      <alignment vertical="center"/>
    </xf>
    <xf numFmtId="0" fontId="9" fillId="0" borderId="0" xfId="0" applyFont="1" applyBorder="1" applyAlignment="1">
      <alignment vertical="center"/>
    </xf>
    <xf numFmtId="9" fontId="9" fillId="0" borderId="0" xfId="2" applyFont="1" applyAlignment="1">
      <alignment vertical="center"/>
    </xf>
    <xf numFmtId="4" fontId="5" fillId="0" borderId="2" xfId="0" applyNumberFormat="1" applyFont="1" applyFill="1" applyBorder="1" applyAlignment="1">
      <alignment horizontal="right" vertical="center" wrapText="1"/>
    </xf>
    <xf numFmtId="4" fontId="8" fillId="0" borderId="6" xfId="0" applyNumberFormat="1" applyFont="1" applyBorder="1" applyAlignment="1">
      <alignment vertical="center"/>
    </xf>
    <xf numFmtId="4" fontId="12" fillId="0" borderId="0" xfId="0" applyNumberFormat="1" applyFont="1" applyFill="1" applyAlignment="1">
      <alignment vertical="center"/>
    </xf>
    <xf numFmtId="4" fontId="14" fillId="0" borderId="0" xfId="0" applyNumberFormat="1" applyFont="1" applyFill="1" applyAlignment="1">
      <alignment vertical="center"/>
    </xf>
    <xf numFmtId="0" fontId="11" fillId="0" borderId="0" xfId="0" applyFont="1" applyAlignment="1">
      <alignment vertical="center"/>
    </xf>
    <xf numFmtId="0" fontId="9" fillId="0" borderId="0" xfId="0" applyFont="1" applyAlignment="1">
      <alignment vertical="center"/>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5" fillId="0" borderId="0" xfId="0" applyFont="1" applyAlignment="1"/>
    <xf numFmtId="0" fontId="8" fillId="0" borderId="0" xfId="0" applyFont="1" applyAlignment="1"/>
    <xf numFmtId="4" fontId="13" fillId="0" borderId="1" xfId="0" applyNumberFormat="1" applyFont="1" applyBorder="1" applyAlignment="1">
      <alignment vertical="center"/>
    </xf>
    <xf numFmtId="3" fontId="16" fillId="0" borderId="0" xfId="3" applyNumberFormat="1" applyFont="1" applyFill="1" applyAlignment="1">
      <alignment horizontal="left" vertical="center"/>
    </xf>
    <xf numFmtId="3" fontId="15" fillId="0" borderId="0" xfId="3" applyNumberFormat="1" applyFont="1" applyFill="1" applyAlignment="1">
      <alignment horizontal="left" vertical="center"/>
    </xf>
    <xf numFmtId="4" fontId="15" fillId="0" borderId="0" xfId="3" applyNumberFormat="1" applyFont="1" applyFill="1" applyAlignment="1">
      <alignment horizontal="left" vertical="center"/>
    </xf>
    <xf numFmtId="4" fontId="16" fillId="0" borderId="0" xfId="3" applyNumberFormat="1" applyFont="1" applyFill="1" applyAlignment="1">
      <alignment horizontal="right" vertical="center"/>
    </xf>
    <xf numFmtId="4" fontId="16" fillId="0" borderId="0" xfId="3" applyNumberFormat="1" applyFont="1" applyFill="1" applyAlignment="1">
      <alignment vertical="center"/>
    </xf>
    <xf numFmtId="4" fontId="24" fillId="0" borderId="0" xfId="3" applyNumberFormat="1" applyFont="1" applyBorder="1" applyAlignment="1">
      <alignment vertical="center"/>
    </xf>
    <xf numFmtId="4" fontId="16" fillId="0" borderId="0" xfId="3" applyNumberFormat="1" applyFont="1" applyAlignment="1" applyProtection="1">
      <alignment vertical="center"/>
    </xf>
    <xf numFmtId="3" fontId="16" fillId="0" borderId="0" xfId="3" applyNumberFormat="1" applyFont="1" applyAlignment="1">
      <alignment vertical="center"/>
    </xf>
    <xf numFmtId="4" fontId="16" fillId="0" borderId="0" xfId="3" applyNumberFormat="1" applyFont="1" applyBorder="1" applyAlignment="1" applyProtection="1">
      <alignment horizontal="left" vertical="center"/>
    </xf>
    <xf numFmtId="4" fontId="16" fillId="0" borderId="0" xfId="3" applyNumberFormat="1" applyFont="1" applyAlignment="1">
      <alignment vertical="center"/>
    </xf>
    <xf numFmtId="3" fontId="16" fillId="0" borderId="0" xfId="0" applyNumberFormat="1" applyFont="1" applyAlignment="1">
      <alignment horizontal="left" vertical="center"/>
    </xf>
    <xf numFmtId="4" fontId="15" fillId="0" borderId="0" xfId="3" applyNumberFormat="1" applyFont="1" applyFill="1" applyAlignment="1">
      <alignment horizontal="center" vertical="center"/>
    </xf>
    <xf numFmtId="0" fontId="15" fillId="0" borderId="0" xfId="0" applyFont="1" applyFill="1" applyAlignment="1">
      <alignment horizontal="center" vertical="center"/>
    </xf>
    <xf numFmtId="3" fontId="15" fillId="0" borderId="0" xfId="3" applyNumberFormat="1" applyFont="1" applyFill="1" applyAlignment="1">
      <alignment horizontal="center" vertical="center"/>
    </xf>
    <xf numFmtId="4" fontId="15" fillId="0" borderId="0" xfId="0" applyNumberFormat="1" applyFont="1" applyAlignment="1">
      <alignment horizontal="center" vertical="center"/>
    </xf>
    <xf numFmtId="0" fontId="30" fillId="0" borderId="0" xfId="0" applyFont="1" applyAlignment="1">
      <alignment horizontal="center" vertical="center"/>
    </xf>
    <xf numFmtId="4" fontId="5" fillId="0" borderId="0" xfId="0" applyNumberFormat="1" applyFont="1" applyAlignment="1"/>
    <xf numFmtId="9" fontId="16" fillId="0" borderId="0" xfId="2" applyFont="1" applyAlignment="1" applyProtection="1">
      <alignment horizontal="right" vertical="center"/>
    </xf>
    <xf numFmtId="0" fontId="9" fillId="0" borderId="0" xfId="3" applyFont="1" applyAlignment="1">
      <alignment vertical="center"/>
    </xf>
    <xf numFmtId="4" fontId="9" fillId="0" borderId="0" xfId="3" applyNumberFormat="1" applyFont="1" applyAlignment="1">
      <alignment vertical="center"/>
    </xf>
    <xf numFmtId="4" fontId="31" fillId="0" borderId="0" xfId="0" applyNumberFormat="1" applyFont="1" applyFill="1"/>
    <xf numFmtId="4" fontId="8" fillId="0" borderId="0" xfId="0" applyNumberFormat="1" applyFont="1" applyBorder="1" applyAlignment="1">
      <alignment horizontal="center" vertical="center" wrapText="1"/>
    </xf>
    <xf numFmtId="0" fontId="5" fillId="0" borderId="0" xfId="0" applyFont="1" applyFill="1" applyAlignment="1">
      <alignment vertical="center"/>
    </xf>
    <xf numFmtId="171" fontId="10" fillId="0" borderId="0" xfId="0" applyNumberFormat="1" applyFont="1" applyFill="1" applyAlignment="1">
      <alignment vertical="center"/>
    </xf>
    <xf numFmtId="171" fontId="5" fillId="0" borderId="0" xfId="0" applyNumberFormat="1" applyFont="1" applyFill="1" applyAlignment="1">
      <alignment vertical="center"/>
    </xf>
    <xf numFmtId="171" fontId="28" fillId="0" borderId="0" xfId="0" applyNumberFormat="1" applyFont="1" applyFill="1" applyAlignment="1">
      <alignment vertical="center"/>
    </xf>
    <xf numFmtId="171" fontId="10" fillId="3" borderId="0" xfId="0" applyNumberFormat="1" applyFont="1" applyFill="1" applyAlignment="1">
      <alignment vertical="center"/>
    </xf>
    <xf numFmtId="0" fontId="32" fillId="0" borderId="0" xfId="0" applyFont="1" applyBorder="1" applyAlignment="1">
      <alignment vertical="center"/>
    </xf>
    <xf numFmtId="0" fontId="10" fillId="0" borderId="0" xfId="0" applyFont="1" applyBorder="1" applyAlignment="1">
      <alignment vertical="center"/>
    </xf>
    <xf numFmtId="0" fontId="9" fillId="0" borderId="0" xfId="0" applyFont="1" applyFill="1" applyBorder="1" applyAlignment="1">
      <alignment vertical="center"/>
    </xf>
    <xf numFmtId="0" fontId="9" fillId="0" borderId="0" xfId="3" applyFont="1" applyFill="1" applyAlignment="1">
      <alignment vertical="center"/>
    </xf>
    <xf numFmtId="4" fontId="5" fillId="0" borderId="0" xfId="0" applyNumberFormat="1" applyFont="1" applyBorder="1" applyAlignment="1">
      <alignment horizontal="center" vertical="center" wrapText="1"/>
    </xf>
    <xf numFmtId="0" fontId="9" fillId="3" borderId="0" xfId="0" applyFont="1" applyFill="1" applyAlignment="1">
      <alignment vertical="center"/>
    </xf>
    <xf numFmtId="4" fontId="9" fillId="3" borderId="0" xfId="0" applyNumberFormat="1" applyFont="1" applyFill="1" applyAlignment="1">
      <alignment vertical="center"/>
    </xf>
    <xf numFmtId="3" fontId="15" fillId="0" borderId="0" xfId="0" applyNumberFormat="1" applyFont="1" applyAlignment="1">
      <alignment horizontal="center" vertical="center" wrapText="1"/>
    </xf>
    <xf numFmtId="0" fontId="30" fillId="0" borderId="0" xfId="0" applyFont="1" applyAlignment="1">
      <alignment horizontal="center" vertical="center"/>
    </xf>
    <xf numFmtId="4" fontId="7" fillId="0" borderId="0" xfId="0" applyNumberFormat="1" applyFont="1" applyBorder="1" applyAlignment="1" applyProtection="1">
      <alignment horizontal="center" vertical="center"/>
    </xf>
    <xf numFmtId="3" fontId="7" fillId="0" borderId="0" xfId="0" applyNumberFormat="1" applyFont="1" applyAlignment="1" applyProtection="1">
      <alignment horizontal="center" vertical="center"/>
    </xf>
    <xf numFmtId="3" fontId="15" fillId="0" borderId="0" xfId="0" applyNumberFormat="1" applyFont="1" applyFill="1" applyAlignment="1">
      <alignment horizontal="center" vertical="center"/>
    </xf>
    <xf numFmtId="3" fontId="16" fillId="0" borderId="0" xfId="0" applyNumberFormat="1" applyFont="1" applyAlignment="1" applyProtection="1">
      <alignment horizontal="center" vertical="center" wrapText="1"/>
    </xf>
    <xf numFmtId="3" fontId="26" fillId="0" borderId="0" xfId="0" applyNumberFormat="1" applyFont="1" applyAlignment="1" applyProtection="1">
      <alignment horizontal="center" vertical="center"/>
    </xf>
    <xf numFmtId="3" fontId="27" fillId="0" borderId="0" xfId="0" applyNumberFormat="1" applyFont="1" applyAlignment="1" applyProtection="1">
      <alignment horizontal="center" vertical="center"/>
    </xf>
  </cellXfs>
  <cellStyles count="13">
    <cellStyle name="Date" xfId="5"/>
    <cellStyle name="Dezimal [0]_results" xfId="6"/>
    <cellStyle name="Dezimal_results" xfId="7"/>
    <cellStyle name="Wahrung [0]_results" xfId="8"/>
    <cellStyle name="Wahrung_results" xfId="9"/>
    <cellStyle name="Wδhrung [0]_results" xfId="10"/>
    <cellStyle name="Wδhrung_results" xfId="11"/>
    <cellStyle name="Βασικό_Φύλλο εργασίας στο Scrap" xfId="12"/>
    <cellStyle name="Κανονικό" xfId="0" builtinId="0"/>
    <cellStyle name="Κανονικό 2" xfId="3"/>
    <cellStyle name="Κανονικό 3" xfId="4"/>
    <cellStyle name="Κόμμα" xfId="1" builtinId="3"/>
    <cellStyle name="Ποσοστό" xfId="2" builtinId="5"/>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0</xdr:colOff>
      <xdr:row>54</xdr:row>
      <xdr:rowOff>75928</xdr:rowOff>
    </xdr:from>
    <xdr:to>
      <xdr:col>24</xdr:col>
      <xdr:colOff>0</xdr:colOff>
      <xdr:row>55</xdr:row>
      <xdr:rowOff>74047</xdr:rowOff>
    </xdr:to>
    <xdr:sp macro="" textlink="">
      <xdr:nvSpPr>
        <xdr:cNvPr id="2" name="Text 3"/>
        <xdr:cNvSpPr txBox="1">
          <a:spLocks noChangeArrowheads="1"/>
        </xdr:cNvSpPr>
      </xdr:nvSpPr>
      <xdr:spPr bwMode="auto">
        <a:xfrm>
          <a:off x="15278100" y="10305778"/>
          <a:ext cx="0" cy="160044"/>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l-GR" sz="1000" b="1" i="0" strike="noStrike">
              <a:solidFill>
                <a:srgbClr val="000000"/>
              </a:solidFill>
              <a:latin typeface="MS Sans Serif"/>
            </a:rPr>
            <a:t>ΣΗΜΕΙΩΣΗ: </a:t>
          </a:r>
          <a:r>
            <a:rPr lang="el-GR" sz="1000" b="0" i="0" strike="noStrike">
              <a:solidFill>
                <a:srgbClr val="000000"/>
              </a:solidFill>
              <a:latin typeface="MS Sans Serif"/>
            </a:rPr>
            <a:t> Με βάση τις διατάξεις του ν. 2065/1992 και του ν. 2443/1996 έγινε, στη χρήση 1996, αναπροσαρμογή της αξίας κτήσεως των γηπέδων και κτιρίων και των σωρευμένων αποσβέσεων των κτιρίων, εξαιτίας της οποίας αυξήθηκε η αξία κτήσεως των γηπέδων και κτιρίων κατά δρχ. 293.450.878  και οι σωρευμένες αποσβέσεις των κτιρίων κατά δρχ. 108.010.761 και προέκυψε διαφορά αναπροσαρμογής ποσού δρχ 185.440.117, που καταχωρήθηκε στο λογαριασμό των ιδίων κεφαλαίων «Α-ΙΙΙ- 2. Διαφορές από αναπροσαρμογή αξίας λοιπών περιουσιακών στοιχείων», η οποία πρόκειται να κεφαλαιοποιηθεί μέχρι τέλους της χρήσεως 1998.   Οι αποσβέσεις της χρήσεως 1996 υπολογίστηκαν στην αναπροσαρμοσμένη αξία των κτιρίων και είναι μεγαλύτερες, από εκείνες που θα προέκυπταν αν δεν είχε γίνει η αναπροσαρμογή, κατά δρχ. 13.503.488.  </a:t>
          </a: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C89"/>
  <sheetViews>
    <sheetView tabSelected="1" topLeftCell="D1" zoomScale="85" zoomScaleNormal="85" workbookViewId="0">
      <selection activeCell="U87" sqref="U87"/>
    </sheetView>
  </sheetViews>
  <sheetFormatPr defaultColWidth="9.140625" defaultRowHeight="15"/>
  <cols>
    <col min="1" max="1" width="26.42578125" style="22" customWidth="1"/>
    <col min="2" max="2" width="27.7109375" style="22" customWidth="1"/>
    <col min="3" max="3" width="15.7109375" style="23" customWidth="1"/>
    <col min="4" max="4" width="1.28515625" style="23" customWidth="1"/>
    <col min="5" max="5" width="16.5703125" style="23" customWidth="1"/>
    <col min="6" max="6" width="0.85546875" style="23" customWidth="1"/>
    <col min="7" max="7" width="16.28515625" style="23" customWidth="1"/>
    <col min="8" max="8" width="0.85546875" style="23" customWidth="1"/>
    <col min="9" max="9" width="15.7109375" style="23" customWidth="1"/>
    <col min="10" max="10" width="1.28515625" style="23" customWidth="1"/>
    <col min="11" max="11" width="16.85546875" style="23" customWidth="1"/>
    <col min="12" max="12" width="0.85546875" style="23" customWidth="1"/>
    <col min="13" max="13" width="18.42578125" style="23" customWidth="1"/>
    <col min="14" max="14" width="1.28515625" style="22" customWidth="1"/>
    <col min="15" max="15" width="15.42578125" style="24" hidden="1" customWidth="1"/>
    <col min="16" max="16" width="0.85546875" style="15" hidden="1" customWidth="1"/>
    <col min="17" max="17" width="14.7109375" style="15" hidden="1" customWidth="1"/>
    <col min="18" max="18" width="0.5703125" style="15" hidden="1" customWidth="1"/>
    <col min="19" max="19" width="16" style="15" hidden="1" customWidth="1"/>
    <col min="20" max="20" width="1.42578125" style="15" customWidth="1"/>
    <col min="21" max="21" width="46.28515625" style="15" customWidth="1"/>
    <col min="22" max="22" width="1" style="15" customWidth="1"/>
    <col min="23" max="23" width="20.28515625" style="24" customWidth="1"/>
    <col min="24" max="24" width="1.28515625" style="15" customWidth="1"/>
    <col min="25" max="25" width="16.7109375" style="15" hidden="1" customWidth="1"/>
    <col min="26" max="26" width="19.28515625" style="24" customWidth="1"/>
    <col min="27" max="27" width="3.28515625" style="15" customWidth="1"/>
    <col min="28" max="28" width="15.42578125" style="15" customWidth="1"/>
    <col min="29" max="81" width="9.140625" style="15"/>
    <col min="82" max="16384" width="9.140625" style="16"/>
  </cols>
  <sheetData>
    <row r="1" spans="1:81" s="26" customFormat="1" ht="46.5">
      <c r="A1" s="231" t="s">
        <v>130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row>
    <row r="2" spans="1:81" s="26" customFormat="1" ht="33.75">
      <c r="A2" s="232" t="s">
        <v>2371</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row>
    <row r="3" spans="1:81" s="26" customFormat="1" ht="33.75">
      <c r="A3" s="232" t="s">
        <v>2372</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row>
    <row r="4" spans="1:81" s="26" customFormat="1">
      <c r="A4" s="27" t="s">
        <v>22</v>
      </c>
      <c r="B4" s="28"/>
      <c r="C4" s="29"/>
      <c r="D4" s="29"/>
      <c r="E4" s="29"/>
      <c r="F4" s="29"/>
      <c r="G4" s="29"/>
      <c r="H4" s="29"/>
      <c r="I4" s="29"/>
      <c r="J4" s="29"/>
      <c r="K4" s="29"/>
      <c r="L4" s="29"/>
      <c r="M4" s="29"/>
      <c r="N4" s="28"/>
      <c r="T4" s="30"/>
      <c r="U4" s="15"/>
      <c r="V4" s="15"/>
      <c r="W4" s="31"/>
      <c r="X4" s="15"/>
      <c r="Y4" s="3" t="s">
        <v>61</v>
      </c>
      <c r="Z4" s="31"/>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row>
    <row r="5" spans="1:81" s="26" customFormat="1">
      <c r="A5" s="32" t="s">
        <v>23</v>
      </c>
      <c r="B5" s="32"/>
      <c r="C5" s="227" t="s">
        <v>2373</v>
      </c>
      <c r="D5" s="227"/>
      <c r="E5" s="227"/>
      <c r="F5" s="227"/>
      <c r="G5" s="227"/>
      <c r="H5" s="33"/>
      <c r="I5" s="227" t="s">
        <v>2374</v>
      </c>
      <c r="J5" s="227"/>
      <c r="K5" s="227"/>
      <c r="L5" s="227"/>
      <c r="M5" s="227"/>
      <c r="N5" s="32"/>
      <c r="O5" s="227" t="s">
        <v>122</v>
      </c>
      <c r="P5" s="227"/>
      <c r="Q5" s="227"/>
      <c r="R5" s="227"/>
      <c r="S5" s="227"/>
      <c r="T5" s="34"/>
      <c r="U5" s="15"/>
      <c r="V5" s="15"/>
      <c r="W5" s="35" t="s">
        <v>58</v>
      </c>
      <c r="X5" s="15"/>
      <c r="Y5" s="35" t="s">
        <v>123</v>
      </c>
      <c r="Z5" s="35" t="s">
        <v>295</v>
      </c>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row>
    <row r="6" spans="1:81" s="26" customFormat="1">
      <c r="B6" s="32"/>
      <c r="C6" s="36" t="s">
        <v>24</v>
      </c>
      <c r="D6" s="37"/>
      <c r="E6" s="36" t="s">
        <v>25</v>
      </c>
      <c r="F6" s="37"/>
      <c r="G6" s="36" t="s">
        <v>26</v>
      </c>
      <c r="H6" s="36"/>
      <c r="I6" s="36" t="s">
        <v>24</v>
      </c>
      <c r="J6" s="37"/>
      <c r="K6" s="36" t="s">
        <v>25</v>
      </c>
      <c r="L6" s="37"/>
      <c r="M6" s="36" t="s">
        <v>26</v>
      </c>
      <c r="N6" s="32"/>
      <c r="O6" s="36" t="s">
        <v>24</v>
      </c>
      <c r="P6" s="37"/>
      <c r="Q6" s="36" t="s">
        <v>25</v>
      </c>
      <c r="R6" s="37"/>
      <c r="S6" s="36" t="s">
        <v>26</v>
      </c>
      <c r="T6" s="34"/>
      <c r="U6" s="15"/>
      <c r="V6" s="15"/>
      <c r="W6" s="38" t="s">
        <v>2375</v>
      </c>
      <c r="X6" s="15"/>
      <c r="Y6" s="39" t="s">
        <v>124</v>
      </c>
      <c r="Z6" s="38" t="s">
        <v>2195</v>
      </c>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row>
    <row r="7" spans="1:81" s="26" customFormat="1">
      <c r="A7" s="28" t="s">
        <v>2166</v>
      </c>
      <c r="B7" s="32"/>
      <c r="C7" s="40"/>
      <c r="D7" s="37"/>
      <c r="E7" s="40"/>
      <c r="F7" s="37"/>
      <c r="G7" s="40"/>
      <c r="H7" s="40"/>
      <c r="I7" s="40"/>
      <c r="J7" s="37"/>
      <c r="K7" s="40"/>
      <c r="L7" s="37"/>
      <c r="M7" s="40"/>
      <c r="N7" s="32"/>
      <c r="O7" s="40"/>
      <c r="P7" s="37"/>
      <c r="Q7" s="40"/>
      <c r="R7" s="37"/>
      <c r="S7" s="40"/>
      <c r="T7" s="34"/>
      <c r="U7" s="29" t="s">
        <v>2167</v>
      </c>
      <c r="V7" s="29"/>
      <c r="W7" s="41"/>
      <c r="X7" s="29"/>
      <c r="Y7" s="42" t="s">
        <v>23</v>
      </c>
      <c r="Z7" s="41"/>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row>
    <row r="8" spans="1:81" s="26" customFormat="1">
      <c r="A8" s="32" t="s">
        <v>131</v>
      </c>
      <c r="B8" s="32"/>
      <c r="C8" s="43">
        <v>1696117.8</v>
      </c>
      <c r="D8" s="44"/>
      <c r="E8" s="43">
        <v>1570048.27</v>
      </c>
      <c r="F8" s="44"/>
      <c r="G8" s="44">
        <f>+C8-E8</f>
        <v>126069.53000000003</v>
      </c>
      <c r="H8" s="44"/>
      <c r="I8" s="43">
        <v>1687507.8</v>
      </c>
      <c r="J8" s="44"/>
      <c r="K8" s="43">
        <v>1528239.52</v>
      </c>
      <c r="L8" s="44"/>
      <c r="M8" s="44">
        <v>159268.28000000003</v>
      </c>
      <c r="N8" s="32"/>
      <c r="O8" s="44">
        <v>0</v>
      </c>
      <c r="P8" s="44"/>
      <c r="Q8" s="44">
        <v>0</v>
      </c>
      <c r="R8" s="44"/>
      <c r="S8" s="45">
        <v>0</v>
      </c>
      <c r="T8" s="34"/>
      <c r="U8" s="29" t="s">
        <v>2168</v>
      </c>
      <c r="V8" s="29"/>
      <c r="W8" s="44">
        <v>27363525.98</v>
      </c>
      <c r="X8" s="46"/>
      <c r="Y8" s="44">
        <v>0</v>
      </c>
      <c r="Z8" s="44">
        <v>26975938.489999998</v>
      </c>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row>
    <row r="9" spans="1:81" s="26" customFormat="1" ht="15.75" thickBot="1">
      <c r="A9" s="32"/>
      <c r="B9" s="42"/>
      <c r="C9" s="47">
        <f>C8</f>
        <v>1696117.8</v>
      </c>
      <c r="D9" s="44"/>
      <c r="E9" s="47">
        <f>E8</f>
        <v>1570048.27</v>
      </c>
      <c r="F9" s="44"/>
      <c r="G9" s="47">
        <f>G8</f>
        <v>126069.53000000003</v>
      </c>
      <c r="H9" s="47"/>
      <c r="I9" s="47">
        <v>1687507.8</v>
      </c>
      <c r="J9" s="44"/>
      <c r="K9" s="47">
        <v>1528239.52</v>
      </c>
      <c r="L9" s="44"/>
      <c r="M9" s="47">
        <v>159268.28000000003</v>
      </c>
      <c r="N9" s="32"/>
      <c r="O9" s="47">
        <f>SUM(O8)</f>
        <v>0</v>
      </c>
      <c r="P9" s="41"/>
      <c r="Q9" s="47">
        <f>SUM(Q8)</f>
        <v>0</v>
      </c>
      <c r="R9" s="41"/>
      <c r="S9" s="47">
        <f>SUM(S8)</f>
        <v>0</v>
      </c>
      <c r="T9" s="34"/>
      <c r="U9" s="42"/>
      <c r="V9" s="42"/>
      <c r="W9" s="48">
        <f>+W8</f>
        <v>27363525.98</v>
      </c>
      <c r="X9" s="42"/>
      <c r="Y9" s="48">
        <f>SUM(Y8)</f>
        <v>0</v>
      </c>
      <c r="Z9" s="48">
        <v>26975938.489999998</v>
      </c>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row>
    <row r="10" spans="1:81" s="26" customFormat="1">
      <c r="A10" s="28" t="s">
        <v>2169</v>
      </c>
      <c r="B10" s="28"/>
      <c r="C10" s="29"/>
      <c r="D10" s="29"/>
      <c r="E10" s="29"/>
      <c r="F10" s="29"/>
      <c r="G10" s="29"/>
      <c r="H10" s="29"/>
      <c r="I10" s="29"/>
      <c r="J10" s="29"/>
      <c r="K10" s="29"/>
      <c r="L10" s="29"/>
      <c r="M10" s="29"/>
      <c r="N10" s="28"/>
      <c r="O10" s="49"/>
      <c r="P10" s="37"/>
      <c r="Q10" s="49"/>
      <c r="R10" s="37"/>
      <c r="S10" s="49"/>
      <c r="T10" s="34"/>
      <c r="U10" s="29" t="s">
        <v>2170</v>
      </c>
      <c r="V10" s="29"/>
      <c r="W10" s="50"/>
      <c r="X10" s="46"/>
      <c r="Y10" s="51"/>
      <c r="Z10" s="50"/>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row>
    <row r="11" spans="1:81" s="26" customFormat="1">
      <c r="A11" s="28" t="s">
        <v>2171</v>
      </c>
      <c r="B11" s="52"/>
      <c r="C11" s="46"/>
      <c r="D11" s="46"/>
      <c r="E11" s="46"/>
      <c r="F11" s="46"/>
      <c r="G11" s="46"/>
      <c r="H11" s="46"/>
      <c r="I11" s="46"/>
      <c r="J11" s="46"/>
      <c r="K11" s="46"/>
      <c r="L11" s="46"/>
      <c r="M11" s="46"/>
      <c r="N11" s="28"/>
      <c r="O11" s="49"/>
      <c r="P11" s="37"/>
      <c r="Q11" s="49"/>
      <c r="R11" s="37"/>
      <c r="S11" s="49"/>
      <c r="T11" s="34"/>
      <c r="U11" s="29" t="s">
        <v>2172</v>
      </c>
      <c r="V11" s="29"/>
      <c r="W11" s="50"/>
      <c r="X11" s="46"/>
      <c r="Y11" s="51"/>
      <c r="Z11" s="50"/>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row>
    <row r="12" spans="1:81" s="26" customFormat="1">
      <c r="A12" s="32" t="s">
        <v>27</v>
      </c>
      <c r="B12" s="32"/>
      <c r="C12" s="43">
        <v>4297474.47</v>
      </c>
      <c r="D12" s="44"/>
      <c r="E12" s="44">
        <v>0</v>
      </c>
      <c r="F12" s="44"/>
      <c r="G12" s="53">
        <f>+C12</f>
        <v>4297474.47</v>
      </c>
      <c r="H12" s="53"/>
      <c r="I12" s="43">
        <v>4297474.47</v>
      </c>
      <c r="J12" s="44"/>
      <c r="K12" s="44">
        <v>0</v>
      </c>
      <c r="L12" s="44"/>
      <c r="M12" s="53">
        <v>4297474.47</v>
      </c>
      <c r="N12" s="54"/>
      <c r="O12" s="44">
        <v>0</v>
      </c>
      <c r="P12" s="29"/>
      <c r="Q12" s="43">
        <v>0</v>
      </c>
      <c r="R12" s="44"/>
      <c r="S12" s="45">
        <v>0</v>
      </c>
      <c r="T12" s="34"/>
      <c r="U12" s="42" t="s">
        <v>28</v>
      </c>
      <c r="V12" s="42"/>
      <c r="W12" s="25">
        <f>30151893.7+387587.49</f>
        <v>30539481.189999998</v>
      </c>
      <c r="Y12" s="25">
        <v>0</v>
      </c>
      <c r="Z12" s="43">
        <v>30120031.25</v>
      </c>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row>
    <row r="13" spans="1:81" s="26" customFormat="1">
      <c r="A13" s="32" t="s">
        <v>29</v>
      </c>
      <c r="B13" s="32"/>
      <c r="C13" s="43">
        <v>1286955.23</v>
      </c>
      <c r="D13" s="44"/>
      <c r="E13" s="43">
        <v>868634.63</v>
      </c>
      <c r="F13" s="44"/>
      <c r="G13" s="44">
        <f t="shared" ref="G13:G23" si="0">+C13-E13</f>
        <v>418320.6</v>
      </c>
      <c r="H13" s="44"/>
      <c r="I13" s="43">
        <v>1286955.23</v>
      </c>
      <c r="J13" s="44"/>
      <c r="K13" s="43">
        <v>833785.99</v>
      </c>
      <c r="L13" s="44"/>
      <c r="M13" s="53">
        <v>453169.24</v>
      </c>
      <c r="N13" s="54"/>
      <c r="O13" s="48">
        <f>SUM(O12)</f>
        <v>0</v>
      </c>
      <c r="P13" s="44"/>
      <c r="Q13" s="48">
        <f>SUM(Q12)</f>
        <v>0</v>
      </c>
      <c r="R13" s="44"/>
      <c r="S13" s="48">
        <f>SUM(S12)</f>
        <v>0</v>
      </c>
      <c r="T13" s="34"/>
      <c r="W13" s="48">
        <f>W12</f>
        <v>30539481.189999998</v>
      </c>
      <c r="X13" s="42"/>
      <c r="Y13" s="43">
        <v>0</v>
      </c>
      <c r="Z13" s="48">
        <v>30120031.25</v>
      </c>
      <c r="AA13" s="25"/>
      <c r="AB13" s="43"/>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row>
    <row r="14" spans="1:81" s="26" customFormat="1">
      <c r="A14" s="32" t="s">
        <v>30</v>
      </c>
      <c r="B14" s="32"/>
      <c r="C14" s="43">
        <v>19557823.120000001</v>
      </c>
      <c r="E14" s="43">
        <v>11520631.029999999</v>
      </c>
      <c r="F14" s="44"/>
      <c r="G14" s="44">
        <f t="shared" si="0"/>
        <v>8037192.0900000017</v>
      </c>
      <c r="H14" s="44"/>
      <c r="I14" s="43">
        <v>19538847.859999999</v>
      </c>
      <c r="K14" s="43">
        <v>10863338.33</v>
      </c>
      <c r="L14" s="44"/>
      <c r="M14" s="53">
        <v>8675509.5299999993</v>
      </c>
      <c r="N14" s="52"/>
      <c r="O14" s="30"/>
      <c r="P14" s="37"/>
      <c r="Q14" s="30"/>
      <c r="R14" s="37"/>
      <c r="S14" s="30"/>
      <c r="T14" s="34"/>
      <c r="U14" s="55" t="s">
        <v>2173</v>
      </c>
      <c r="V14" s="55"/>
      <c r="W14" s="25"/>
      <c r="Y14" s="44">
        <v>0</v>
      </c>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row>
    <row r="15" spans="1:81" s="26" customFormat="1">
      <c r="A15" s="32" t="s">
        <v>31</v>
      </c>
      <c r="B15" s="32"/>
      <c r="C15" s="43">
        <v>398529.41</v>
      </c>
      <c r="D15" s="44"/>
      <c r="E15" s="43">
        <v>388186.19</v>
      </c>
      <c r="F15" s="44"/>
      <c r="G15" s="44">
        <f t="shared" si="0"/>
        <v>10343.219999999972</v>
      </c>
      <c r="H15" s="44"/>
      <c r="I15" s="43">
        <v>398529.41</v>
      </c>
      <c r="J15" s="44"/>
      <c r="K15" s="43">
        <v>385046.97</v>
      </c>
      <c r="L15" s="44"/>
      <c r="M15" s="53">
        <v>13482.440000000002</v>
      </c>
      <c r="N15" s="32"/>
      <c r="O15" s="43">
        <v>0</v>
      </c>
      <c r="P15" s="44"/>
      <c r="Q15" s="44"/>
      <c r="R15" s="44"/>
      <c r="S15" s="44">
        <v>0</v>
      </c>
      <c r="T15" s="34"/>
      <c r="U15" s="42" t="s">
        <v>253</v>
      </c>
      <c r="W15" s="43">
        <f>Z15</f>
        <v>58652.84</v>
      </c>
      <c r="X15" s="56"/>
      <c r="Y15" s="57">
        <f>+Y12+Y13-Y14</f>
        <v>0</v>
      </c>
      <c r="Z15" s="43">
        <v>58652.84</v>
      </c>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row>
    <row r="16" spans="1:81" s="26" customFormat="1">
      <c r="A16" s="32" t="s">
        <v>261</v>
      </c>
      <c r="B16" s="32"/>
      <c r="C16" s="43">
        <v>12207511.289999999</v>
      </c>
      <c r="D16" s="44"/>
      <c r="E16" s="43">
        <v>0</v>
      </c>
      <c r="F16" s="44"/>
      <c r="G16" s="44">
        <f t="shared" si="0"/>
        <v>12207511.289999999</v>
      </c>
      <c r="H16" s="44"/>
      <c r="I16" s="43">
        <v>12207511.289999999</v>
      </c>
      <c r="J16" s="44"/>
      <c r="K16" s="43">
        <v>0</v>
      </c>
      <c r="L16" s="44"/>
      <c r="M16" s="53">
        <v>12207511.289999999</v>
      </c>
      <c r="N16" s="32"/>
      <c r="O16" s="44">
        <v>0</v>
      </c>
      <c r="P16" s="44"/>
      <c r="Q16" s="43">
        <v>0</v>
      </c>
      <c r="R16" s="44"/>
      <c r="S16" s="44">
        <v>0</v>
      </c>
      <c r="T16" s="37"/>
      <c r="U16" s="26" t="s">
        <v>2663</v>
      </c>
      <c r="W16" s="25">
        <f>Z16</f>
        <v>93.53</v>
      </c>
      <c r="Z16" s="25">
        <v>93.53</v>
      </c>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row>
    <row r="17" spans="1:81" s="26" customFormat="1">
      <c r="A17" s="32" t="s">
        <v>32</v>
      </c>
      <c r="B17" s="32"/>
      <c r="C17" s="43">
        <v>28067665.050000001</v>
      </c>
      <c r="D17" s="44"/>
      <c r="E17" s="43">
        <v>13796218.619999999</v>
      </c>
      <c r="F17" s="44"/>
      <c r="G17" s="44">
        <f t="shared" si="0"/>
        <v>14271446.430000002</v>
      </c>
      <c r="H17" s="44"/>
      <c r="I17" s="43">
        <v>26874324.739999998</v>
      </c>
      <c r="J17" s="44"/>
      <c r="K17" s="43">
        <v>12801159.890000001</v>
      </c>
      <c r="L17" s="44"/>
      <c r="M17" s="53">
        <v>14073164.849999998</v>
      </c>
      <c r="N17" s="32"/>
      <c r="O17" s="44">
        <v>0</v>
      </c>
      <c r="P17" s="44"/>
      <c r="Q17" s="43">
        <v>0</v>
      </c>
      <c r="R17" s="44"/>
      <c r="S17" s="44">
        <v>0</v>
      </c>
      <c r="T17" s="37"/>
      <c r="W17" s="48">
        <f>SUM(W15:W16)</f>
        <v>58746.369999999995</v>
      </c>
      <c r="Z17" s="48">
        <v>58746.369999999995</v>
      </c>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row>
    <row r="18" spans="1:81" s="26" customFormat="1">
      <c r="A18" s="32" t="s">
        <v>33</v>
      </c>
      <c r="B18" s="32"/>
      <c r="C18" s="43">
        <v>1093535.3500000001</v>
      </c>
      <c r="D18" s="44"/>
      <c r="E18" s="43">
        <v>650828.6</v>
      </c>
      <c r="F18" s="44"/>
      <c r="G18" s="44">
        <f t="shared" si="0"/>
        <v>442706.75000000012</v>
      </c>
      <c r="H18" s="44"/>
      <c r="I18" s="43">
        <v>1093535.3500000001</v>
      </c>
      <c r="J18" s="44"/>
      <c r="K18" s="43">
        <v>569911.06999999995</v>
      </c>
      <c r="L18" s="44"/>
      <c r="M18" s="53">
        <v>523624.28000000014</v>
      </c>
      <c r="N18" s="32"/>
      <c r="O18" s="44">
        <v>0</v>
      </c>
      <c r="P18" s="44"/>
      <c r="Q18" s="43">
        <v>0</v>
      </c>
      <c r="R18" s="44"/>
      <c r="S18" s="44">
        <v>0</v>
      </c>
      <c r="T18" s="37"/>
      <c r="U18" s="29" t="s">
        <v>2174</v>
      </c>
      <c r="V18" s="29"/>
      <c r="W18" s="58"/>
      <c r="Z18" s="58"/>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row>
    <row r="19" spans="1:81" s="26" customFormat="1">
      <c r="A19" s="59" t="s">
        <v>12</v>
      </c>
      <c r="B19" s="60"/>
      <c r="C19" s="43">
        <f>7179947.62+6150</f>
        <v>7186097.6200000001</v>
      </c>
      <c r="D19" s="45"/>
      <c r="E19" s="43">
        <f>2994732.78+11125.16</f>
        <v>3005857.94</v>
      </c>
      <c r="F19" s="45"/>
      <c r="G19" s="44">
        <f t="shared" si="0"/>
        <v>4180239.68</v>
      </c>
      <c r="H19" s="44"/>
      <c r="I19" s="43">
        <v>7186097.6200000001</v>
      </c>
      <c r="J19" s="45"/>
      <c r="K19" s="43">
        <v>2725537.5500000003</v>
      </c>
      <c r="L19" s="45"/>
      <c r="M19" s="53">
        <v>4460560.07</v>
      </c>
      <c r="N19" s="32"/>
      <c r="O19" s="44"/>
      <c r="P19" s="44"/>
      <c r="Q19" s="43"/>
      <c r="R19" s="44"/>
      <c r="S19" s="44"/>
      <c r="T19" s="37"/>
      <c r="U19" s="15" t="s">
        <v>329</v>
      </c>
      <c r="V19" s="15"/>
      <c r="W19" s="24">
        <f>W59</f>
        <v>-2314078.9399999981</v>
      </c>
      <c r="Y19" s="25">
        <v>0</v>
      </c>
      <c r="Z19" s="24">
        <v>-2005870.1899999978</v>
      </c>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row>
    <row r="20" spans="1:81" s="26" customFormat="1">
      <c r="A20" s="32" t="s">
        <v>34</v>
      </c>
      <c r="B20" s="32"/>
      <c r="C20" s="43">
        <v>6585622.7999999998</v>
      </c>
      <c r="D20" s="44"/>
      <c r="E20" s="43">
        <v>6550331.1200000001</v>
      </c>
      <c r="F20" s="44"/>
      <c r="G20" s="44">
        <f t="shared" si="0"/>
        <v>35291.679999999702</v>
      </c>
      <c r="H20" s="44"/>
      <c r="I20" s="43">
        <v>6560822.7999999998</v>
      </c>
      <c r="J20" s="44"/>
      <c r="K20" s="43">
        <v>6529892.4199999999</v>
      </c>
      <c r="L20" s="44"/>
      <c r="M20" s="53">
        <v>30930.379999999888</v>
      </c>
      <c r="N20" s="32"/>
      <c r="O20" s="44"/>
      <c r="P20" s="44"/>
      <c r="Q20" s="43"/>
      <c r="R20" s="44"/>
      <c r="S20" s="44"/>
      <c r="T20" s="37"/>
      <c r="U20" s="15"/>
      <c r="V20" s="15"/>
      <c r="W20" s="61">
        <f>+W19</f>
        <v>-2314078.9399999981</v>
      </c>
      <c r="Y20" s="25"/>
      <c r="Z20" s="62">
        <v>-2005870.1899999978</v>
      </c>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row>
    <row r="21" spans="1:81" s="26" customFormat="1" ht="15.75" thickBot="1">
      <c r="A21" s="32" t="s">
        <v>35</v>
      </c>
      <c r="B21" s="32"/>
      <c r="C21" s="43">
        <v>1054409.4099999999</v>
      </c>
      <c r="D21" s="44"/>
      <c r="E21" s="43">
        <v>1015241.39</v>
      </c>
      <c r="F21" s="44"/>
      <c r="G21" s="44">
        <f t="shared" si="0"/>
        <v>39168.019999999902</v>
      </c>
      <c r="H21" s="44"/>
      <c r="I21" s="43">
        <v>1029609.41</v>
      </c>
      <c r="J21" s="44"/>
      <c r="K21" s="43">
        <v>1007989.53</v>
      </c>
      <c r="L21" s="44"/>
      <c r="M21" s="53">
        <v>21619.880000000005</v>
      </c>
      <c r="N21" s="32"/>
      <c r="O21" s="43">
        <v>0</v>
      </c>
      <c r="P21" s="44"/>
      <c r="Q21" s="43">
        <v>0</v>
      </c>
      <c r="R21" s="44"/>
      <c r="S21" s="44">
        <v>0</v>
      </c>
      <c r="T21" s="37"/>
      <c r="U21" s="63" t="s">
        <v>255</v>
      </c>
      <c r="V21" s="63"/>
      <c r="W21" s="64">
        <f>W9+W13+W17+W20</f>
        <v>55647674.600000001</v>
      </c>
      <c r="Y21" s="25"/>
      <c r="Z21" s="65">
        <v>55148845.919999994</v>
      </c>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row>
    <row r="22" spans="1:81" s="26" customFormat="1">
      <c r="A22" s="66" t="s">
        <v>13</v>
      </c>
      <c r="B22" s="66"/>
      <c r="C22" s="43">
        <v>1156666.8799999999</v>
      </c>
      <c r="D22" s="45"/>
      <c r="E22" s="43">
        <v>1013539.95</v>
      </c>
      <c r="F22" s="45"/>
      <c r="G22" s="44">
        <f t="shared" si="0"/>
        <v>143126.92999999993</v>
      </c>
      <c r="H22" s="44"/>
      <c r="I22" s="43">
        <v>1109676.81</v>
      </c>
      <c r="J22" s="45"/>
      <c r="K22" s="43">
        <v>985253.7</v>
      </c>
      <c r="L22" s="45"/>
      <c r="M22" s="53">
        <v>124423.1100000001</v>
      </c>
      <c r="N22" s="32"/>
      <c r="O22" s="44">
        <v>0</v>
      </c>
      <c r="P22" s="44"/>
      <c r="Q22" s="43">
        <v>0</v>
      </c>
      <c r="R22" s="44"/>
      <c r="S22" s="44">
        <v>0</v>
      </c>
      <c r="T22" s="34"/>
      <c r="U22" s="63" t="s">
        <v>2175</v>
      </c>
      <c r="V22" s="16"/>
      <c r="W22" s="16"/>
      <c r="X22" s="56"/>
      <c r="Y22" s="4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row>
    <row r="23" spans="1:81" s="26" customFormat="1">
      <c r="A23" s="32" t="s">
        <v>36</v>
      </c>
      <c r="B23" s="32"/>
      <c r="C23" s="43">
        <v>9448584.8300000001</v>
      </c>
      <c r="D23" s="44"/>
      <c r="E23" s="45">
        <v>0</v>
      </c>
      <c r="F23" s="44"/>
      <c r="G23" s="44">
        <f t="shared" si="0"/>
        <v>9448584.8300000001</v>
      </c>
      <c r="H23" s="44"/>
      <c r="I23" s="43">
        <v>8689138.0800000001</v>
      </c>
      <c r="J23" s="44"/>
      <c r="K23" s="45">
        <v>0</v>
      </c>
      <c r="L23" s="44"/>
      <c r="M23" s="53">
        <v>8689138.0800000001</v>
      </c>
      <c r="N23" s="60"/>
      <c r="O23" s="43">
        <v>0</v>
      </c>
      <c r="P23" s="45"/>
      <c r="Q23" s="43">
        <v>0</v>
      </c>
      <c r="R23" s="45"/>
      <c r="S23" s="44">
        <v>0</v>
      </c>
      <c r="T23" s="34"/>
      <c r="U23" s="63" t="s">
        <v>2176</v>
      </c>
      <c r="V23" s="63"/>
      <c r="W23" s="68"/>
      <c r="X23" s="15"/>
      <c r="Y23" s="24">
        <v>0</v>
      </c>
      <c r="Z23" s="50"/>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row>
    <row r="24" spans="1:81" s="26" customFormat="1">
      <c r="A24" s="32"/>
      <c r="B24" s="32"/>
      <c r="C24" s="48">
        <f>SUM(C12:C23)</f>
        <v>92340875.459999979</v>
      </c>
      <c r="D24" s="48"/>
      <c r="E24" s="48">
        <f>SUM(E12:E23)</f>
        <v>38809469.470000006</v>
      </c>
      <c r="F24" s="48"/>
      <c r="G24" s="48">
        <f>SUM(G12:G23)</f>
        <v>53531405.990000002</v>
      </c>
      <c r="H24" s="48"/>
      <c r="I24" s="48">
        <f>SUM(I12:I23)</f>
        <v>90272523.069999993</v>
      </c>
      <c r="J24" s="48"/>
      <c r="K24" s="48">
        <f>SUM(K12:K23)</f>
        <v>36701915.450000003</v>
      </c>
      <c r="L24" s="48"/>
      <c r="M24" s="48">
        <f>SUM(M12:M23)</f>
        <v>53570607.619999997</v>
      </c>
      <c r="N24" s="60"/>
      <c r="O24" s="43"/>
      <c r="P24" s="45"/>
      <c r="Q24" s="43"/>
      <c r="R24" s="45"/>
      <c r="S24" s="44"/>
      <c r="T24" s="34"/>
      <c r="U24" s="69" t="s">
        <v>11</v>
      </c>
      <c r="V24" s="69"/>
      <c r="W24" s="70">
        <f>1311776.7-W31</f>
        <v>1181788.69</v>
      </c>
      <c r="X24" s="25"/>
      <c r="Y24" s="48">
        <v>0</v>
      </c>
      <c r="Z24" s="43">
        <v>1314028.24</v>
      </c>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row>
    <row r="25" spans="1:81" s="26" customFormat="1" ht="15.75" thickBot="1">
      <c r="A25" s="28" t="s">
        <v>2177</v>
      </c>
      <c r="B25" s="52"/>
      <c r="C25" s="50"/>
      <c r="D25" s="73"/>
      <c r="E25" s="50"/>
      <c r="F25" s="50"/>
      <c r="G25" s="50"/>
      <c r="H25" s="50"/>
      <c r="I25" s="50"/>
      <c r="J25" s="73"/>
      <c r="K25" s="50"/>
      <c r="L25" s="50"/>
      <c r="M25" s="50"/>
      <c r="N25" s="32"/>
      <c r="O25" s="44">
        <v>0</v>
      </c>
      <c r="P25" s="44"/>
      <c r="Q25" s="44">
        <v>0</v>
      </c>
      <c r="R25" s="44"/>
      <c r="S25" s="44">
        <v>0</v>
      </c>
      <c r="T25" s="34"/>
      <c r="U25" s="69"/>
      <c r="V25" s="69"/>
      <c r="W25" s="72">
        <f>+W24</f>
        <v>1181788.69</v>
      </c>
      <c r="X25" s="42"/>
      <c r="Y25" s="65" t="e">
        <f>+Y24+#REF!+Y15+Y9</f>
        <v>#REF!</v>
      </c>
      <c r="Z25" s="47">
        <v>1314028.24</v>
      </c>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row>
    <row r="26" spans="1:81" s="26" customFormat="1">
      <c r="A26" s="28" t="s">
        <v>2179</v>
      </c>
      <c r="B26" s="52"/>
      <c r="C26" s="50"/>
      <c r="D26" s="50"/>
      <c r="E26" s="50"/>
      <c r="F26" s="50"/>
      <c r="G26" s="50"/>
      <c r="H26" s="50"/>
      <c r="I26" s="50"/>
      <c r="J26" s="50"/>
      <c r="K26" s="50"/>
      <c r="L26" s="50"/>
      <c r="M26" s="50"/>
      <c r="N26" s="32"/>
      <c r="O26" s="44">
        <v>0</v>
      </c>
      <c r="P26" s="44"/>
      <c r="Q26" s="44">
        <v>0</v>
      </c>
      <c r="R26" s="44"/>
      <c r="S26" s="44">
        <v>0</v>
      </c>
      <c r="T26" s="30"/>
      <c r="U26" s="63" t="s">
        <v>2178</v>
      </c>
      <c r="V26" s="63"/>
      <c r="W26" s="68"/>
      <c r="X26" s="42"/>
      <c r="Y26" s="51"/>
      <c r="Z26" s="50"/>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row>
    <row r="27" spans="1:81" s="71" customFormat="1">
      <c r="A27" s="32" t="s">
        <v>37</v>
      </c>
      <c r="B27" s="32"/>
      <c r="C27" s="44"/>
      <c r="D27" s="44"/>
      <c r="E27" s="44">
        <f>K27</f>
        <v>398467.32</v>
      </c>
      <c r="F27" s="44"/>
      <c r="G27" s="43"/>
      <c r="H27" s="43"/>
      <c r="I27" s="44"/>
      <c r="J27" s="44"/>
      <c r="K27" s="44">
        <v>398467.32</v>
      </c>
      <c r="L27" s="44"/>
      <c r="M27" s="43"/>
      <c r="N27" s="66"/>
      <c r="O27" s="45">
        <v>0</v>
      </c>
      <c r="P27" s="45"/>
      <c r="Q27" s="45">
        <v>0</v>
      </c>
      <c r="R27" s="45"/>
      <c r="S27" s="44">
        <v>0</v>
      </c>
      <c r="T27" s="25"/>
      <c r="U27" s="69" t="s">
        <v>38</v>
      </c>
      <c r="V27" s="69"/>
      <c r="W27" s="70">
        <v>525256.65</v>
      </c>
      <c r="Z27" s="70">
        <v>837681.52</v>
      </c>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row>
    <row r="28" spans="1:81" s="26" customFormat="1">
      <c r="A28" s="32" t="s">
        <v>296</v>
      </c>
      <c r="B28" s="32"/>
      <c r="C28" s="44"/>
      <c r="D28" s="44"/>
      <c r="E28" s="67">
        <f>K28</f>
        <v>34983.01</v>
      </c>
      <c r="F28" s="45"/>
      <c r="G28" s="75">
        <f>E27-E28</f>
        <v>363484.31</v>
      </c>
      <c r="H28" s="75"/>
      <c r="I28" s="44"/>
      <c r="J28" s="44"/>
      <c r="K28" s="67">
        <v>34983.01</v>
      </c>
      <c r="L28" s="45"/>
      <c r="M28" s="75">
        <v>363484.31</v>
      </c>
      <c r="N28" s="32"/>
      <c r="O28" s="67">
        <v>0</v>
      </c>
      <c r="P28" s="44"/>
      <c r="Q28" s="67"/>
      <c r="R28" s="44"/>
      <c r="S28" s="44">
        <v>0</v>
      </c>
      <c r="T28" s="30"/>
      <c r="U28" s="26" t="s">
        <v>330</v>
      </c>
      <c r="W28" s="25">
        <v>19571.580000000002</v>
      </c>
      <c r="Z28" s="25">
        <v>18090</v>
      </c>
      <c r="AA28" s="25"/>
      <c r="AB28" s="74"/>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row>
    <row r="29" spans="1:81" s="26" customFormat="1">
      <c r="A29" s="32" t="s">
        <v>331</v>
      </c>
      <c r="B29" s="32"/>
      <c r="C29" s="44"/>
      <c r="D29" s="44"/>
      <c r="E29" s="45"/>
      <c r="F29" s="45"/>
      <c r="G29" s="75">
        <f>M29</f>
        <v>42571.85</v>
      </c>
      <c r="H29" s="75"/>
      <c r="I29" s="44"/>
      <c r="J29" s="44"/>
      <c r="K29" s="45"/>
      <c r="L29" s="45"/>
      <c r="M29" s="75">
        <v>42571.85</v>
      </c>
      <c r="N29" s="32"/>
      <c r="O29" s="48">
        <f>SUM(O15:O28)</f>
        <v>0</v>
      </c>
      <c r="P29" s="48">
        <f>SUM(P15:P28)</f>
        <v>0</v>
      </c>
      <c r="Q29" s="48">
        <f>SUM(Q15:Q28)</f>
        <v>0</v>
      </c>
      <c r="R29" s="48">
        <f>SUM(R15:R28)</f>
        <v>0</v>
      </c>
      <c r="S29" s="48">
        <f>SUM(S15:S28)</f>
        <v>0</v>
      </c>
      <c r="T29" s="34"/>
      <c r="U29" s="69" t="s">
        <v>39</v>
      </c>
      <c r="V29" s="69"/>
      <c r="W29" s="70">
        <v>49.27</v>
      </c>
      <c r="X29" s="25"/>
      <c r="Y29" s="25">
        <v>0</v>
      </c>
      <c r="Z29" s="70">
        <v>0</v>
      </c>
      <c r="AA29" s="25"/>
      <c r="AB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row>
    <row r="30" spans="1:81" s="26" customFormat="1" ht="15.75" thickBot="1">
      <c r="A30" s="32"/>
      <c r="B30" s="32"/>
      <c r="C30" s="44"/>
      <c r="D30" s="44"/>
      <c r="E30" s="45"/>
      <c r="F30" s="45"/>
      <c r="G30" s="48">
        <f>G28+G29</f>
        <v>406056.16</v>
      </c>
      <c r="H30" s="75"/>
      <c r="I30" s="44"/>
      <c r="J30" s="44"/>
      <c r="K30" s="45"/>
      <c r="L30" s="45"/>
      <c r="M30" s="48">
        <v>406056.16</v>
      </c>
      <c r="N30" s="32"/>
      <c r="O30" s="76">
        <f>+O29+O13</f>
        <v>0</v>
      </c>
      <c r="P30" s="34"/>
      <c r="Q30" s="76">
        <f>+Q29+Q13</f>
        <v>0</v>
      </c>
      <c r="R30" s="34"/>
      <c r="S30" s="76">
        <f>+S29+S13</f>
        <v>0</v>
      </c>
      <c r="T30" s="34"/>
      <c r="U30" s="69" t="s">
        <v>57</v>
      </c>
      <c r="V30" s="69"/>
      <c r="W30" s="77"/>
      <c r="Y30" s="25">
        <v>0</v>
      </c>
      <c r="Z30" s="77"/>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row>
    <row r="31" spans="1:81" s="26" customFormat="1" ht="16.5" thickTop="1" thickBot="1">
      <c r="A31" s="28" t="s">
        <v>256</v>
      </c>
      <c r="B31" s="32"/>
      <c r="C31" s="44"/>
      <c r="D31" s="44"/>
      <c r="E31" s="44"/>
      <c r="F31" s="44"/>
      <c r="G31" s="65">
        <f>G24+G30</f>
        <v>53937462.149999999</v>
      </c>
      <c r="H31" s="51"/>
      <c r="I31" s="44"/>
      <c r="J31" s="44"/>
      <c r="K31" s="44"/>
      <c r="L31" s="44"/>
      <c r="M31" s="47">
        <v>53976663.779999994</v>
      </c>
      <c r="N31" s="32"/>
      <c r="O31" s="45"/>
      <c r="P31" s="34"/>
      <c r="Q31" s="45"/>
      <c r="R31" s="34"/>
      <c r="S31" s="45"/>
      <c r="T31" s="34"/>
      <c r="U31" s="69" t="s">
        <v>14</v>
      </c>
      <c r="V31" s="69"/>
      <c r="W31" s="78">
        <v>129988.00999999998</v>
      </c>
      <c r="Y31" s="79">
        <f>SUM(Y29:Y30)</f>
        <v>0</v>
      </c>
      <c r="Z31" s="78">
        <v>277194.02999999997</v>
      </c>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row>
    <row r="32" spans="1:81" s="26" customFormat="1">
      <c r="A32" s="28" t="s">
        <v>2180</v>
      </c>
      <c r="B32" s="28"/>
      <c r="C32" s="41"/>
      <c r="D32" s="41"/>
      <c r="E32" s="41"/>
      <c r="F32" s="41"/>
      <c r="G32" s="41"/>
      <c r="H32" s="41"/>
      <c r="I32" s="41"/>
      <c r="J32" s="41"/>
      <c r="K32" s="41"/>
      <c r="L32" s="41"/>
      <c r="M32" s="41"/>
      <c r="N32" s="32"/>
      <c r="O32" s="45"/>
      <c r="P32" s="34"/>
      <c r="Q32" s="45"/>
      <c r="R32" s="34"/>
      <c r="S32" s="45"/>
      <c r="T32" s="34"/>
      <c r="U32" s="69" t="s">
        <v>40</v>
      </c>
      <c r="V32" s="69"/>
      <c r="W32" s="70">
        <v>81676.960000000006</v>
      </c>
      <c r="X32" s="29"/>
      <c r="Y32" s="25"/>
      <c r="Z32" s="70">
        <v>134117.57999999999</v>
      </c>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row>
    <row r="33" spans="1:81" s="26" customFormat="1">
      <c r="A33" s="28" t="s">
        <v>2181</v>
      </c>
      <c r="B33" s="52"/>
      <c r="C33" s="50"/>
      <c r="D33" s="50"/>
      <c r="E33" s="50"/>
      <c r="F33" s="50"/>
      <c r="G33" s="50"/>
      <c r="H33" s="50"/>
      <c r="I33" s="50"/>
      <c r="J33" s="50"/>
      <c r="K33" s="50"/>
      <c r="L33" s="50"/>
      <c r="M33" s="50"/>
      <c r="N33" s="32"/>
      <c r="O33" s="45"/>
      <c r="P33" s="34"/>
      <c r="Q33" s="45"/>
      <c r="R33" s="34"/>
      <c r="S33" s="45"/>
      <c r="T33" s="34"/>
      <c r="U33" s="69"/>
      <c r="V33" s="69"/>
      <c r="W33" s="80">
        <f>SUM(W27:W32)</f>
        <v>756542.47</v>
      </c>
      <c r="X33" s="29"/>
      <c r="Y33" s="25"/>
      <c r="Z33" s="81">
        <v>1267083.1300000001</v>
      </c>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row>
    <row r="34" spans="1:81" s="26" customFormat="1" ht="15.75" thickBot="1">
      <c r="A34" s="32" t="s">
        <v>41</v>
      </c>
      <c r="B34" s="32"/>
      <c r="C34" s="44"/>
      <c r="D34" s="44"/>
      <c r="E34" s="43">
        <v>2912219.72</v>
      </c>
      <c r="F34" s="44"/>
      <c r="G34" s="83"/>
      <c r="H34" s="83"/>
      <c r="I34" s="208"/>
      <c r="J34" s="44"/>
      <c r="K34" s="43">
        <v>2752723.09</v>
      </c>
      <c r="L34" s="44"/>
      <c r="M34" s="83"/>
      <c r="N34" s="50"/>
      <c r="O34" s="50"/>
      <c r="P34" s="50"/>
      <c r="Q34" s="50"/>
      <c r="R34" s="50"/>
      <c r="S34" s="50"/>
      <c r="T34" s="34"/>
      <c r="U34" s="63" t="s">
        <v>42</v>
      </c>
      <c r="V34" s="63"/>
      <c r="W34" s="72">
        <f>+W25+W33</f>
        <v>1938331.16</v>
      </c>
      <c r="X34" s="46"/>
      <c r="Y34" s="34"/>
      <c r="Z34" s="47">
        <v>2581111.37</v>
      </c>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row>
    <row r="35" spans="1:81" s="26" customFormat="1">
      <c r="A35" s="20" t="s">
        <v>2182</v>
      </c>
      <c r="B35" s="22"/>
      <c r="C35" s="24"/>
      <c r="D35" s="24"/>
      <c r="E35" s="84">
        <v>0</v>
      </c>
      <c r="F35" s="24"/>
      <c r="G35" s="85">
        <f>+E34-E35</f>
        <v>2912219.72</v>
      </c>
      <c r="H35" s="85"/>
      <c r="I35" s="24"/>
      <c r="J35" s="24"/>
      <c r="K35" s="84">
        <v>0</v>
      </c>
      <c r="L35" s="24"/>
      <c r="M35" s="85">
        <v>2752723.09</v>
      </c>
      <c r="N35" s="52"/>
      <c r="O35" s="49"/>
      <c r="P35" s="37"/>
      <c r="Q35" s="49"/>
      <c r="R35" s="37"/>
      <c r="S35" s="49"/>
      <c r="T35" s="37"/>
      <c r="AA35" s="25"/>
      <c r="AB35" s="82"/>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row>
    <row r="36" spans="1:81" s="26" customFormat="1">
      <c r="A36" s="32" t="s">
        <v>343</v>
      </c>
      <c r="B36" s="22"/>
      <c r="C36" s="24"/>
      <c r="D36" s="24"/>
      <c r="E36" s="85"/>
      <c r="F36" s="24"/>
      <c r="G36" s="85">
        <v>3190.1</v>
      </c>
      <c r="H36" s="85"/>
      <c r="I36" s="24"/>
      <c r="J36" s="24"/>
      <c r="K36" s="85"/>
      <c r="L36" s="24"/>
      <c r="M36" s="85">
        <v>2562.66</v>
      </c>
      <c r="N36" s="32"/>
      <c r="O36" s="49"/>
      <c r="P36" s="49"/>
      <c r="Q36" s="49"/>
      <c r="R36" s="37"/>
      <c r="T36" s="37"/>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row>
    <row r="37" spans="1:81" s="26" customFormat="1">
      <c r="A37" s="86"/>
      <c r="B37" s="22"/>
      <c r="C37" s="24"/>
      <c r="D37" s="24"/>
      <c r="E37" s="43"/>
      <c r="F37" s="24"/>
      <c r="G37" s="87">
        <f>SUM(G35:G36)</f>
        <v>2915409.8200000003</v>
      </c>
      <c r="H37" s="85"/>
      <c r="I37" s="24"/>
      <c r="J37" s="24"/>
      <c r="K37" s="43"/>
      <c r="L37" s="24"/>
      <c r="M37" s="87">
        <v>2755285.75</v>
      </c>
      <c r="N37" s="32"/>
      <c r="O37" s="49"/>
      <c r="P37" s="49"/>
      <c r="Q37" s="49"/>
      <c r="R37" s="37"/>
      <c r="S37" s="67">
        <v>0</v>
      </c>
      <c r="T37" s="37"/>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row>
    <row r="38" spans="1:81" s="26" customFormat="1">
      <c r="A38" s="28" t="s">
        <v>2183</v>
      </c>
      <c r="B38" s="52"/>
      <c r="C38" s="50"/>
      <c r="D38" s="50"/>
      <c r="E38" s="50"/>
      <c r="F38" s="50"/>
      <c r="G38" s="50"/>
      <c r="H38" s="50"/>
      <c r="I38" s="50"/>
      <c r="J38" s="50"/>
      <c r="K38" s="50"/>
      <c r="L38" s="50"/>
      <c r="M38" s="50"/>
      <c r="N38" s="32"/>
      <c r="O38" s="49"/>
      <c r="P38" s="49"/>
      <c r="Q38" s="49"/>
      <c r="R38" s="34"/>
      <c r="S38" s="45">
        <f>S37</f>
        <v>0</v>
      </c>
      <c r="T38" s="37"/>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row>
    <row r="39" spans="1:81" s="26" customFormat="1" ht="15.75" thickBot="1">
      <c r="A39" s="32" t="s">
        <v>54</v>
      </c>
      <c r="B39" s="52"/>
      <c r="C39" s="90"/>
      <c r="D39" s="50"/>
      <c r="F39" s="50"/>
      <c r="G39" s="43">
        <v>6133.21</v>
      </c>
      <c r="H39" s="43"/>
      <c r="I39" s="43"/>
      <c r="J39" s="50"/>
      <c r="L39" s="50"/>
      <c r="M39" s="43">
        <v>619</v>
      </c>
      <c r="N39" s="32"/>
      <c r="O39" s="49"/>
      <c r="P39" s="37"/>
      <c r="Q39" s="49"/>
      <c r="R39" s="37"/>
      <c r="S39" s="47">
        <f>+S38+S30</f>
        <v>0</v>
      </c>
      <c r="T39" s="34"/>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row>
    <row r="40" spans="1:81" s="26" customFormat="1">
      <c r="A40" s="32" t="s">
        <v>43</v>
      </c>
      <c r="B40" s="32"/>
      <c r="C40" s="90"/>
      <c r="D40" s="44"/>
      <c r="E40" s="44"/>
      <c r="F40" s="44"/>
      <c r="G40" s="92">
        <v>600931.05000000005</v>
      </c>
      <c r="H40" s="75"/>
      <c r="I40" s="43"/>
      <c r="J40" s="44"/>
      <c r="K40" s="44"/>
      <c r="L40" s="44"/>
      <c r="M40" s="92">
        <v>838120.48</v>
      </c>
      <c r="N40" s="32"/>
      <c r="O40" s="49"/>
      <c r="P40" s="37"/>
      <c r="Q40" s="49"/>
      <c r="R40" s="37"/>
      <c r="S40" s="51"/>
      <c r="T40" s="34"/>
      <c r="Y40" s="44"/>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row>
    <row r="41" spans="1:81" s="26" customFormat="1" ht="15.75" thickBot="1">
      <c r="A41" s="32"/>
      <c r="B41" s="32"/>
      <c r="C41" s="44"/>
      <c r="D41" s="44"/>
      <c r="E41" s="43"/>
      <c r="F41" s="44"/>
      <c r="G41" s="43">
        <f>G39+G40</f>
        <v>607064.26</v>
      </c>
      <c r="H41" s="43"/>
      <c r="I41" s="44"/>
      <c r="J41" s="44"/>
      <c r="K41" s="43"/>
      <c r="L41" s="44"/>
      <c r="M41" s="43">
        <v>838739.48</v>
      </c>
      <c r="N41" s="28"/>
      <c r="O41" s="49"/>
      <c r="P41" s="34"/>
      <c r="Q41" s="49"/>
      <c r="R41" s="34"/>
      <c r="S41" s="49"/>
      <c r="T41" s="49"/>
      <c r="X41" s="88"/>
      <c r="Y41" s="89" t="e">
        <f>SUM(#REF!)</f>
        <v>#REF!</v>
      </c>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row>
    <row r="42" spans="1:81" s="26" customFormat="1" ht="15.75" thickBot="1">
      <c r="A42" s="28" t="s">
        <v>254</v>
      </c>
      <c r="B42" s="32"/>
      <c r="C42" s="44"/>
      <c r="D42" s="44"/>
      <c r="E42" s="44"/>
      <c r="F42" s="44"/>
      <c r="G42" s="47">
        <f>G37+G41</f>
        <v>3522474.08</v>
      </c>
      <c r="H42" s="51"/>
      <c r="I42" s="44"/>
      <c r="J42" s="44"/>
      <c r="K42" s="44"/>
      <c r="L42" s="44"/>
      <c r="M42" s="47">
        <v>3594025.23</v>
      </c>
      <c r="N42" s="52"/>
      <c r="O42" s="34"/>
      <c r="P42" s="34"/>
      <c r="Q42" s="30"/>
      <c r="R42" s="34"/>
      <c r="S42" s="30"/>
      <c r="T42" s="37"/>
      <c r="X42" s="91"/>
      <c r="Y42" s="34"/>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row>
    <row r="43" spans="1:81" s="26" customFormat="1">
      <c r="A43" s="28" t="s">
        <v>2184</v>
      </c>
      <c r="B43" s="32"/>
      <c r="C43" s="44"/>
      <c r="D43" s="44"/>
      <c r="E43" s="44"/>
      <c r="F43" s="44"/>
      <c r="G43" s="77"/>
      <c r="H43" s="44"/>
      <c r="I43" s="44"/>
      <c r="J43" s="44"/>
      <c r="K43" s="44"/>
      <c r="L43" s="44"/>
      <c r="M43" s="44"/>
      <c r="N43" s="22"/>
      <c r="O43" s="34"/>
      <c r="P43" s="34"/>
      <c r="Q43" s="84">
        <v>0</v>
      </c>
      <c r="R43" s="24"/>
      <c r="S43" s="85" t="e">
        <f>+#REF!-Q43</f>
        <v>#REF!</v>
      </c>
      <c r="T43" s="25"/>
      <c r="U43" s="28" t="s">
        <v>2185</v>
      </c>
      <c r="V43" s="28"/>
      <c r="W43" s="45"/>
      <c r="X43" s="42"/>
      <c r="Y43" s="44">
        <v>0</v>
      </c>
      <c r="Z43" s="4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row>
    <row r="44" spans="1:81" s="26" customFormat="1">
      <c r="A44" s="93" t="s">
        <v>50</v>
      </c>
      <c r="B44" s="94"/>
      <c r="C44" s="95"/>
      <c r="D44" s="95"/>
      <c r="E44" s="95"/>
      <c r="F44" s="95"/>
      <c r="G44" s="70">
        <v>223719.91</v>
      </c>
      <c r="H44" s="43"/>
      <c r="I44" s="95"/>
      <c r="J44" s="95"/>
      <c r="K44" s="95"/>
      <c r="L44" s="95"/>
      <c r="M44" s="70">
        <v>126824.93</v>
      </c>
      <c r="N44" s="22"/>
      <c r="O44" s="34"/>
      <c r="P44" s="34"/>
      <c r="Q44" s="85"/>
      <c r="R44" s="24"/>
      <c r="S44" s="85">
        <v>0</v>
      </c>
      <c r="T44" s="25"/>
      <c r="U44" s="88" t="s">
        <v>0</v>
      </c>
      <c r="V44" s="88"/>
      <c r="W44" s="43">
        <v>223719.91</v>
      </c>
      <c r="X44" s="42"/>
      <c r="Y44" s="44">
        <v>0</v>
      </c>
      <c r="Z44" s="43">
        <v>126824.93</v>
      </c>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row>
    <row r="45" spans="1:81" s="26" customFormat="1" ht="15.75" thickBot="1">
      <c r="G45" s="96">
        <f>+G44</f>
        <v>223719.91</v>
      </c>
      <c r="H45" s="97"/>
      <c r="M45" s="96">
        <v>126824.93</v>
      </c>
      <c r="N45" s="22"/>
      <c r="O45" s="34"/>
      <c r="P45" s="34"/>
      <c r="Q45" s="85"/>
      <c r="R45" s="24"/>
      <c r="S45" s="85"/>
      <c r="T45" s="25"/>
      <c r="W45" s="98">
        <f>SUM(W44:W44)</f>
        <v>223719.91</v>
      </c>
      <c r="X45" s="88"/>
      <c r="Y45" s="81">
        <f>SUM(Y43:Y44)</f>
        <v>0</v>
      </c>
      <c r="Z45" s="98">
        <v>126824.93</v>
      </c>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row>
    <row r="46" spans="1:81" s="26" customFormat="1">
      <c r="N46" s="22"/>
      <c r="O46" s="34"/>
      <c r="P46" s="34"/>
      <c r="Q46" s="85"/>
      <c r="R46" s="24"/>
      <c r="S46" s="84">
        <v>0</v>
      </c>
      <c r="T46" s="25"/>
      <c r="W46" s="99"/>
      <c r="X46" s="88"/>
      <c r="Y46" s="49"/>
      <c r="Z46" s="99"/>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row>
    <row r="47" spans="1:81" s="26" customFormat="1" ht="15.75" thickBot="1">
      <c r="A47" s="28" t="s">
        <v>103</v>
      </c>
      <c r="B47" s="28"/>
      <c r="C47" s="41"/>
      <c r="D47" s="41"/>
      <c r="E47" s="41"/>
      <c r="F47" s="41"/>
      <c r="G47" s="100">
        <f>+G45+G42+G31+G9</f>
        <v>57809725.670000002</v>
      </c>
      <c r="H47" s="49"/>
      <c r="I47" s="41"/>
      <c r="J47" s="41"/>
      <c r="K47" s="41"/>
      <c r="L47" s="41"/>
      <c r="M47" s="100">
        <v>57856782.219999999</v>
      </c>
      <c r="N47" s="22"/>
      <c r="O47" s="34"/>
      <c r="P47" s="34"/>
      <c r="Q47" s="34"/>
      <c r="R47" s="34"/>
      <c r="S47" s="101"/>
      <c r="T47" s="34"/>
      <c r="U47" s="29" t="s">
        <v>2186</v>
      </c>
      <c r="V47" s="29"/>
      <c r="W47" s="100">
        <f>W21+W34+W45</f>
        <v>57809725.669999994</v>
      </c>
      <c r="Z47" s="100">
        <v>57856782.219999991</v>
      </c>
      <c r="AA47" s="25"/>
      <c r="AB47" s="102">
        <f>G47-W47</f>
        <v>0</v>
      </c>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row>
    <row r="48" spans="1:81" s="26" customFormat="1" ht="15.75" thickTop="1">
      <c r="N48" s="22"/>
      <c r="O48" s="34"/>
      <c r="P48" s="34"/>
      <c r="Q48" s="34"/>
      <c r="R48" s="34"/>
      <c r="S48" s="24">
        <v>0</v>
      </c>
      <c r="T48" s="34"/>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row>
    <row r="49" spans="1:81" s="26" customFormat="1" ht="6.75" customHeight="1">
      <c r="A49" s="191"/>
      <c r="B49" s="192"/>
      <c r="C49" s="193"/>
      <c r="D49" s="193"/>
      <c r="E49" s="193"/>
      <c r="F49" s="193"/>
      <c r="G49" s="193"/>
      <c r="H49" s="191"/>
      <c r="I49" s="194"/>
      <c r="J49" s="195"/>
      <c r="K49" s="195"/>
      <c r="L49" s="195"/>
      <c r="M49" s="196"/>
      <c r="N49" s="193"/>
      <c r="O49" s="193"/>
      <c r="P49" s="193"/>
      <c r="Q49" s="193"/>
      <c r="R49" s="193"/>
      <c r="S49" s="197"/>
      <c r="T49" s="198"/>
      <c r="U49" s="198"/>
      <c r="V49" s="198"/>
      <c r="W49" s="199"/>
      <c r="X49" s="196"/>
      <c r="Y49" s="198"/>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0"/>
      <c r="BR49" s="200"/>
      <c r="BS49" s="200"/>
      <c r="BT49" s="200"/>
      <c r="BU49" s="200"/>
      <c r="BV49" s="200"/>
      <c r="BW49" s="200"/>
      <c r="BX49" s="200"/>
      <c r="BY49" s="200"/>
      <c r="BZ49" s="200"/>
      <c r="CA49" s="200"/>
      <c r="CB49" s="200"/>
    </row>
    <row r="50" spans="1:81" s="26" customFormat="1">
      <c r="A50" s="228" t="s">
        <v>15</v>
      </c>
      <c r="B50" s="228"/>
      <c r="C50" s="228"/>
      <c r="D50" s="228"/>
      <c r="E50" s="228"/>
      <c r="F50" s="228"/>
      <c r="G50" s="228"/>
      <c r="H50" s="228"/>
      <c r="I50" s="228"/>
      <c r="J50" s="228"/>
      <c r="K50" s="228"/>
      <c r="L50" s="228"/>
      <c r="M50" s="228"/>
      <c r="N50" s="228"/>
      <c r="O50" s="228"/>
      <c r="P50" s="228"/>
      <c r="Q50" s="228"/>
      <c r="R50" s="228"/>
      <c r="S50" s="228"/>
      <c r="T50" s="30"/>
      <c r="U50" s="227" t="s">
        <v>44</v>
      </c>
      <c r="V50" s="227"/>
      <c r="W50" s="227"/>
      <c r="X50" s="227"/>
      <c r="Y50" s="227"/>
      <c r="Z50" s="33"/>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row>
    <row r="51" spans="1:81" s="104" customFormat="1">
      <c r="A51" s="228" t="s">
        <v>2376</v>
      </c>
      <c r="B51" s="228"/>
      <c r="C51" s="228"/>
      <c r="D51" s="228"/>
      <c r="E51" s="228"/>
      <c r="F51" s="228"/>
      <c r="G51" s="228"/>
      <c r="H51" s="228"/>
      <c r="I51" s="228"/>
      <c r="J51" s="228"/>
      <c r="K51" s="228"/>
      <c r="L51" s="228"/>
      <c r="M51" s="228"/>
      <c r="N51" s="228"/>
      <c r="O51" s="228"/>
      <c r="P51" s="228"/>
      <c r="Q51" s="228"/>
      <c r="R51" s="228"/>
      <c r="S51" s="228"/>
      <c r="T51" s="101"/>
      <c r="U51" s="88"/>
      <c r="V51" s="88"/>
      <c r="W51" s="45" t="s">
        <v>23</v>
      </c>
      <c r="X51" s="88"/>
      <c r="Y51" s="35"/>
      <c r="Z51" s="45" t="s">
        <v>23</v>
      </c>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row>
    <row r="52" spans="1:81" s="104" customFormat="1">
      <c r="A52" s="26"/>
      <c r="B52" s="26"/>
      <c r="C52" s="25"/>
      <c r="D52" s="25"/>
      <c r="E52" s="25"/>
      <c r="F52" s="25"/>
      <c r="G52" s="25"/>
      <c r="H52" s="25"/>
      <c r="I52" s="25"/>
      <c r="J52" s="25"/>
      <c r="K52" s="25"/>
      <c r="L52" s="25"/>
      <c r="M52" s="25"/>
      <c r="N52" s="26"/>
      <c r="O52" s="34"/>
      <c r="P52" s="34"/>
      <c r="Q52" s="34"/>
      <c r="R52" s="34"/>
      <c r="S52" s="35"/>
      <c r="T52" s="101"/>
      <c r="U52" s="105"/>
      <c r="V52" s="105"/>
      <c r="W52" s="41" t="s">
        <v>58</v>
      </c>
      <c r="X52" s="105"/>
      <c r="Y52" s="35" t="s">
        <v>1</v>
      </c>
      <c r="Z52" s="41" t="s">
        <v>295</v>
      </c>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row>
    <row r="53" spans="1:81" s="26" customFormat="1">
      <c r="C53" s="106"/>
      <c r="D53" s="106"/>
      <c r="E53" s="36" t="s">
        <v>2373</v>
      </c>
      <c r="F53" s="106"/>
      <c r="G53" s="106"/>
      <c r="H53" s="106"/>
      <c r="I53" s="106"/>
      <c r="J53" s="106"/>
      <c r="K53" s="36" t="s">
        <v>2374</v>
      </c>
      <c r="L53" s="106"/>
      <c r="M53" s="106"/>
      <c r="O53" s="107"/>
      <c r="P53" s="107"/>
      <c r="Q53" s="36" t="s">
        <v>125</v>
      </c>
      <c r="R53" s="107"/>
      <c r="S53" s="108"/>
      <c r="T53" s="109"/>
      <c r="U53" s="88"/>
      <c r="V53" s="88"/>
      <c r="W53" s="110" t="s">
        <v>2375</v>
      </c>
      <c r="X53" s="88"/>
      <c r="Y53" s="39" t="s">
        <v>126</v>
      </c>
      <c r="Z53" s="110" t="s">
        <v>2195</v>
      </c>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row>
    <row r="54" spans="1:81" s="26" customFormat="1">
      <c r="A54" s="27" t="s">
        <v>45</v>
      </c>
      <c r="B54" s="28"/>
      <c r="C54" s="41"/>
      <c r="D54" s="41"/>
      <c r="E54" s="41"/>
      <c r="F54" s="41"/>
      <c r="G54" s="41"/>
      <c r="H54" s="41"/>
      <c r="I54" s="41"/>
      <c r="J54" s="41"/>
      <c r="K54" s="41"/>
      <c r="L54" s="41"/>
      <c r="M54" s="41"/>
      <c r="N54" s="28"/>
      <c r="O54" s="34"/>
      <c r="P54" s="34"/>
      <c r="Q54" s="34"/>
      <c r="R54" s="34"/>
      <c r="S54" s="34"/>
      <c r="T54" s="109"/>
      <c r="U54" s="111" t="s">
        <v>2161</v>
      </c>
      <c r="V54" s="88"/>
      <c r="W54" s="45">
        <f>G79</f>
        <v>-303592.63000000012</v>
      </c>
      <c r="X54" s="88"/>
      <c r="Y54" s="112" t="s">
        <v>126</v>
      </c>
      <c r="Z54" s="45">
        <v>-83585.000000001164</v>
      </c>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row>
    <row r="55" spans="1:81" s="26" customFormat="1">
      <c r="A55" s="32" t="s">
        <v>51</v>
      </c>
      <c r="B55" s="32"/>
      <c r="C55" s="44"/>
      <c r="D55" s="44"/>
      <c r="E55" s="44"/>
      <c r="F55" s="44"/>
      <c r="G55" s="44">
        <f>ΕΚΜΕΤ!L14</f>
        <v>2327542.7400000002</v>
      </c>
      <c r="H55" s="44"/>
      <c r="I55" s="44"/>
      <c r="J55" s="44"/>
      <c r="K55" s="44"/>
      <c r="L55" s="44"/>
      <c r="M55" s="44">
        <v>2233321.67</v>
      </c>
      <c r="N55" s="32"/>
      <c r="O55" s="34"/>
      <c r="P55" s="34"/>
      <c r="Q55" s="34"/>
      <c r="R55" s="34"/>
      <c r="S55" s="44">
        <v>0</v>
      </c>
      <c r="T55" s="34"/>
      <c r="U55" s="88" t="s">
        <v>2162</v>
      </c>
      <c r="V55" s="113"/>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row>
    <row r="56" spans="1:81" s="26" customFormat="1">
      <c r="A56" s="32" t="s">
        <v>52</v>
      </c>
      <c r="B56" s="32"/>
      <c r="C56" s="44"/>
      <c r="D56" s="44"/>
      <c r="E56" s="44"/>
      <c r="F56" s="44"/>
      <c r="G56" s="44">
        <f>ΕΚΜΕΤ!L16</f>
        <v>273779.26</v>
      </c>
      <c r="H56" s="44"/>
      <c r="I56" s="44"/>
      <c r="J56" s="44"/>
      <c r="K56" s="44"/>
      <c r="L56" s="44"/>
      <c r="M56" s="44">
        <v>376334.15</v>
      </c>
      <c r="N56" s="32"/>
      <c r="O56" s="34"/>
      <c r="P56" s="34"/>
      <c r="Q56" s="34"/>
      <c r="R56" s="34"/>
      <c r="S56" s="44">
        <v>0</v>
      </c>
      <c r="T56" s="37"/>
      <c r="U56" s="88" t="s">
        <v>262</v>
      </c>
      <c r="W56" s="25">
        <f>Z59</f>
        <v>-2005870.1899999978</v>
      </c>
      <c r="X56" s="88"/>
      <c r="Y56" s="114">
        <v>0</v>
      </c>
      <c r="Z56" s="25">
        <v>-1918010.6099999966</v>
      </c>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row>
    <row r="57" spans="1:81" s="26" customFormat="1">
      <c r="A57" s="32" t="s">
        <v>16</v>
      </c>
      <c r="B57" s="32"/>
      <c r="C57" s="44"/>
      <c r="D57" s="44"/>
      <c r="E57" s="44"/>
      <c r="F57" s="44"/>
      <c r="G57" s="67">
        <f>ΕΚΜΕΤ!L18</f>
        <v>2993388.93</v>
      </c>
      <c r="H57" s="45"/>
      <c r="I57" s="44"/>
      <c r="J57" s="44"/>
      <c r="K57" s="44"/>
      <c r="L57" s="44"/>
      <c r="M57" s="67">
        <v>2604243.92</v>
      </c>
      <c r="N57" s="32"/>
      <c r="O57" s="34"/>
      <c r="P57" s="34"/>
      <c r="Q57" s="34"/>
      <c r="R57" s="34"/>
      <c r="S57" s="67">
        <v>0</v>
      </c>
      <c r="T57" s="34"/>
      <c r="W57" s="57">
        <f>SUM(W54:W56)</f>
        <v>-2309462.819999998</v>
      </c>
      <c r="X57" s="88"/>
      <c r="Y57" s="30"/>
      <c r="Z57" s="57">
        <v>-2001595.6099999978</v>
      </c>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row>
    <row r="58" spans="1:81" s="26" customFormat="1">
      <c r="A58" s="28" t="s">
        <v>56</v>
      </c>
      <c r="B58" s="32"/>
      <c r="C58" s="44"/>
      <c r="D58" s="44"/>
      <c r="E58" s="44"/>
      <c r="F58" s="44"/>
      <c r="G58" s="41">
        <f>SUM(G55:G57)</f>
        <v>5594710.9299999997</v>
      </c>
      <c r="H58" s="41"/>
      <c r="I58" s="44"/>
      <c r="J58" s="44"/>
      <c r="K58" s="44"/>
      <c r="L58" s="44"/>
      <c r="M58" s="41">
        <v>5213899.74</v>
      </c>
      <c r="N58" s="32"/>
      <c r="O58" s="34"/>
      <c r="P58" s="34"/>
      <c r="Q58" s="34"/>
      <c r="R58" s="34"/>
      <c r="S58" s="37">
        <v>0</v>
      </c>
      <c r="T58" s="34"/>
      <c r="U58" s="26" t="s">
        <v>2189</v>
      </c>
      <c r="W58" s="24">
        <v>4616.12</v>
      </c>
      <c r="X58" s="16"/>
      <c r="Y58" s="24">
        <v>30992.52</v>
      </c>
      <c r="Z58" s="24">
        <v>4274.58</v>
      </c>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row>
    <row r="59" spans="1:81" s="26" customFormat="1" ht="15.75" thickBot="1">
      <c r="A59" s="32" t="s">
        <v>2187</v>
      </c>
      <c r="B59" s="32"/>
      <c r="C59" s="44"/>
      <c r="D59" s="44"/>
      <c r="E59" s="44"/>
      <c r="F59" s="44"/>
      <c r="G59" s="15">
        <f>ΜΕΡΙΣΜΟΣ!D125</f>
        <v>6177597.2299999995</v>
      </c>
      <c r="H59" s="15"/>
      <c r="I59" s="44"/>
      <c r="J59" s="44"/>
      <c r="K59" s="44"/>
      <c r="L59" s="44"/>
      <c r="M59" s="15">
        <v>5955251.2700000014</v>
      </c>
      <c r="N59" s="32"/>
      <c r="O59" s="34"/>
      <c r="P59" s="34"/>
      <c r="Q59" s="34"/>
      <c r="R59" s="34"/>
      <c r="S59" s="67">
        <v>0</v>
      </c>
      <c r="T59" s="34"/>
      <c r="U59" s="113" t="s">
        <v>2163</v>
      </c>
      <c r="W59" s="116">
        <f>W57-W61-W58</f>
        <v>-2314078.9399999981</v>
      </c>
      <c r="X59" s="116"/>
      <c r="Y59" s="116">
        <v>5392981.3699999992</v>
      </c>
      <c r="Z59" s="116">
        <v>-2005870.1899999978</v>
      </c>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row>
    <row r="60" spans="1:81" s="26" customFormat="1" ht="15.75" thickTop="1">
      <c r="A60" s="28" t="s">
        <v>129</v>
      </c>
      <c r="B60" s="28"/>
      <c r="C60" s="41"/>
      <c r="D60" s="41"/>
      <c r="E60" s="41"/>
      <c r="F60" s="41"/>
      <c r="G60" s="41">
        <f>+G58-G59</f>
        <v>-582886.29999999981</v>
      </c>
      <c r="H60" s="41"/>
      <c r="I60" s="41"/>
      <c r="J60" s="41"/>
      <c r="K60" s="41"/>
      <c r="L60" s="41"/>
      <c r="M60" s="41">
        <v>-741351.53000000119</v>
      </c>
      <c r="N60" s="28"/>
      <c r="O60" s="34"/>
      <c r="P60" s="34"/>
      <c r="Q60" s="34"/>
      <c r="R60" s="34"/>
      <c r="S60" s="41">
        <v>0</v>
      </c>
      <c r="T60" s="34"/>
      <c r="U60" s="201"/>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row>
    <row r="61" spans="1:81" s="26" customFormat="1">
      <c r="A61" s="32" t="s">
        <v>2188</v>
      </c>
      <c r="B61" s="32"/>
      <c r="C61" s="44"/>
      <c r="D61" s="44"/>
      <c r="E61" s="44"/>
      <c r="F61" s="44"/>
      <c r="G61" s="67">
        <f>SUM(ΕΚΜΕΤ!L21:L22)</f>
        <v>347295.88</v>
      </c>
      <c r="H61" s="45"/>
      <c r="I61" s="44"/>
      <c r="J61" s="44"/>
      <c r="K61" s="44"/>
      <c r="L61" s="44"/>
      <c r="M61" s="67">
        <v>806246.38</v>
      </c>
      <c r="N61" s="32"/>
      <c r="O61" s="34"/>
      <c r="P61" s="34"/>
      <c r="Q61" s="30"/>
      <c r="R61" s="34"/>
      <c r="S61" s="67">
        <v>0</v>
      </c>
      <c r="T61" s="34"/>
      <c r="U61" s="201"/>
      <c r="W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row>
    <row r="62" spans="1:81" s="26" customFormat="1">
      <c r="A62" s="28" t="s">
        <v>46</v>
      </c>
      <c r="B62" s="28"/>
      <c r="C62" s="45"/>
      <c r="D62" s="41"/>
      <c r="E62" s="41"/>
      <c r="F62" s="41"/>
      <c r="G62" s="41">
        <f>+G60+G61</f>
        <v>-235590.41999999981</v>
      </c>
      <c r="H62" s="41"/>
      <c r="I62" s="45"/>
      <c r="J62" s="41"/>
      <c r="K62" s="41"/>
      <c r="L62" s="41"/>
      <c r="M62" s="41">
        <v>64894.849999998813</v>
      </c>
      <c r="N62" s="28"/>
      <c r="O62" s="115"/>
      <c r="P62" s="34"/>
      <c r="Q62" s="34"/>
      <c r="R62" s="34"/>
      <c r="S62" s="41">
        <v>0</v>
      </c>
      <c r="T62" s="34"/>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row>
    <row r="63" spans="1:81" s="26" customFormat="1">
      <c r="A63" s="32" t="s">
        <v>2190</v>
      </c>
      <c r="B63" s="32"/>
      <c r="C63" s="105"/>
      <c r="D63" s="44"/>
      <c r="E63" s="77">
        <f>ΜΕΡΙΣΜΟΣ!E125</f>
        <v>1712969.2600000002</v>
      </c>
      <c r="F63" s="44"/>
      <c r="G63" s="44"/>
      <c r="H63" s="44"/>
      <c r="I63" s="105"/>
      <c r="J63" s="44"/>
      <c r="K63" s="77">
        <v>1529551.4000000001</v>
      </c>
      <c r="L63" s="44"/>
      <c r="M63" s="44"/>
      <c r="N63" s="32"/>
      <c r="O63" s="34"/>
      <c r="P63" s="34"/>
      <c r="Q63" s="43">
        <v>0</v>
      </c>
      <c r="R63" s="34"/>
      <c r="S63" s="30"/>
      <c r="T63" s="34"/>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row>
    <row r="64" spans="1:81" s="26" customFormat="1">
      <c r="A64" s="32" t="s">
        <v>47</v>
      </c>
      <c r="B64" s="32"/>
      <c r="C64" s="75"/>
      <c r="D64" s="44"/>
      <c r="E64" s="117">
        <f>ΜΕΡΙΣΜΟΣ!F125</f>
        <v>3176.5</v>
      </c>
      <c r="F64" s="44"/>
      <c r="G64" s="67">
        <f>SUM(E63:E64)</f>
        <v>1716145.7600000002</v>
      </c>
      <c r="H64" s="45"/>
      <c r="I64" s="75"/>
      <c r="J64" s="44"/>
      <c r="K64" s="117">
        <v>3110.17</v>
      </c>
      <c r="L64" s="44"/>
      <c r="M64" s="67">
        <v>1532661.57</v>
      </c>
      <c r="N64" s="32"/>
      <c r="O64" s="37"/>
      <c r="P64" s="37"/>
      <c r="Q64" s="92">
        <v>0</v>
      </c>
      <c r="R64" s="34"/>
      <c r="S64" s="67">
        <v>0</v>
      </c>
      <c r="T64" s="34"/>
      <c r="U64" s="118"/>
      <c r="V64" s="118"/>
      <c r="W64" s="51"/>
      <c r="X64" s="118"/>
      <c r="Y64" s="49"/>
      <c r="Z64" s="51"/>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row>
    <row r="65" spans="1:81" s="26" customFormat="1">
      <c r="A65" s="28" t="s">
        <v>259</v>
      </c>
      <c r="B65" s="28"/>
      <c r="C65" s="41"/>
      <c r="D65" s="41"/>
      <c r="E65" s="41"/>
      <c r="F65" s="41"/>
      <c r="G65" s="41">
        <f>+G62-G64</f>
        <v>-1951736.1800000002</v>
      </c>
      <c r="H65" s="41"/>
      <c r="I65" s="41"/>
      <c r="J65" s="41"/>
      <c r="K65" s="41"/>
      <c r="L65" s="41"/>
      <c r="M65" s="41">
        <v>-1467766.7200000011</v>
      </c>
      <c r="N65" s="28"/>
      <c r="O65" s="34"/>
      <c r="P65" s="34"/>
      <c r="Q65" s="30"/>
      <c r="R65" s="37"/>
      <c r="S65" s="41">
        <v>0</v>
      </c>
      <c r="T65" s="34"/>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row>
    <row r="66" spans="1:81" s="26" customFormat="1">
      <c r="A66" s="28" t="s">
        <v>2191</v>
      </c>
      <c r="B66" s="28"/>
      <c r="C66" s="41"/>
      <c r="D66" s="41"/>
      <c r="E66" s="45">
        <f>ΕΚΜΕΤ!L23</f>
        <v>9506.7800000000007</v>
      </c>
      <c r="F66" s="41"/>
      <c r="G66" s="41"/>
      <c r="H66" s="41"/>
      <c r="I66" s="41"/>
      <c r="J66" s="41"/>
      <c r="K66" s="45">
        <v>11412.85</v>
      </c>
      <c r="L66" s="41"/>
      <c r="M66" s="41"/>
      <c r="N66" s="28"/>
      <c r="O66" s="42"/>
      <c r="P66" s="34"/>
      <c r="Q66" s="45">
        <v>0</v>
      </c>
      <c r="R66" s="34"/>
      <c r="S66" s="34"/>
      <c r="T66" s="34"/>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row>
    <row r="67" spans="1:81" s="26" customFormat="1">
      <c r="A67" s="32" t="s">
        <v>2192</v>
      </c>
      <c r="B67" s="32"/>
      <c r="C67" s="44"/>
      <c r="D67" s="44"/>
      <c r="E67" s="119">
        <f>ΜΕΡΙΣΜΟΣ!G125</f>
        <v>104254.42</v>
      </c>
      <c r="F67" s="44"/>
      <c r="G67" s="67">
        <f>+E66-E67</f>
        <v>-94747.64</v>
      </c>
      <c r="H67" s="45"/>
      <c r="I67" s="44"/>
      <c r="J67" s="44"/>
      <c r="K67" s="119">
        <v>127007.94</v>
      </c>
      <c r="L67" s="44"/>
      <c r="M67" s="67">
        <v>-115595.09</v>
      </c>
      <c r="N67" s="32"/>
      <c r="O67" s="30"/>
      <c r="P67" s="34"/>
      <c r="Q67" s="67">
        <v>0</v>
      </c>
      <c r="R67" s="34"/>
      <c r="S67" s="67">
        <v>0</v>
      </c>
      <c r="T67" s="34"/>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row>
    <row r="68" spans="1:81" s="26" customFormat="1">
      <c r="A68" s="28" t="s">
        <v>260</v>
      </c>
      <c r="B68" s="28"/>
      <c r="C68" s="29"/>
      <c r="D68" s="29"/>
      <c r="E68" s="29"/>
      <c r="F68" s="29"/>
      <c r="G68" s="41">
        <f>SUM(G65:G67)</f>
        <v>-2046483.82</v>
      </c>
      <c r="H68" s="41"/>
      <c r="I68" s="29"/>
      <c r="J68" s="29"/>
      <c r="K68" s="29"/>
      <c r="L68" s="29"/>
      <c r="M68" s="41">
        <v>-1583361.8100000012</v>
      </c>
      <c r="N68" s="28"/>
      <c r="O68" s="30"/>
      <c r="P68" s="34"/>
      <c r="Q68" s="49"/>
      <c r="R68" s="34"/>
      <c r="S68" s="41">
        <v>0</v>
      </c>
      <c r="T68" s="37"/>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row>
    <row r="69" spans="1:81" s="26" customFormat="1">
      <c r="A69" s="27" t="s">
        <v>17</v>
      </c>
      <c r="B69" s="28"/>
      <c r="C69" s="29"/>
      <c r="D69" s="29"/>
      <c r="E69" s="29"/>
      <c r="F69" s="29"/>
      <c r="G69" s="29"/>
      <c r="H69" s="29"/>
      <c r="I69" s="29"/>
      <c r="J69" s="29"/>
      <c r="K69" s="29"/>
      <c r="L69" s="29"/>
      <c r="M69" s="29"/>
      <c r="N69" s="28"/>
      <c r="O69" s="30"/>
      <c r="P69" s="34"/>
      <c r="Q69" s="49"/>
      <c r="R69" s="34"/>
      <c r="S69" s="37"/>
      <c r="T69" s="34"/>
      <c r="W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row>
    <row r="70" spans="1:81" s="26" customFormat="1">
      <c r="A70" s="32" t="s">
        <v>18</v>
      </c>
      <c r="B70" s="32"/>
      <c r="C70" s="53">
        <f>ΕΚΜΕΤ!C44</f>
        <v>1498204.77</v>
      </c>
      <c r="D70" s="42"/>
      <c r="F70" s="42"/>
      <c r="G70" s="42"/>
      <c r="H70" s="42"/>
      <c r="I70" s="53">
        <v>1461765.09</v>
      </c>
      <c r="J70" s="42"/>
      <c r="L70" s="42"/>
      <c r="M70" s="42"/>
      <c r="N70" s="32"/>
      <c r="O70" s="30"/>
      <c r="P70" s="34"/>
      <c r="Q70" s="44">
        <v>0</v>
      </c>
      <c r="R70" s="34"/>
      <c r="S70" s="34"/>
      <c r="T70" s="34"/>
      <c r="W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row>
    <row r="71" spans="1:81" s="26" customFormat="1">
      <c r="A71" s="230" t="s">
        <v>2165</v>
      </c>
      <c r="B71" s="230"/>
      <c r="C71" s="120">
        <f>ΕΚΜΕΤ!C46+ΕΚΜΕΤ!C47</f>
        <v>249101.4</v>
      </c>
      <c r="D71" s="42"/>
      <c r="E71" s="67">
        <f>SUM(C70:C71)</f>
        <v>1747306.17</v>
      </c>
      <c r="F71" s="42"/>
      <c r="G71" s="42"/>
      <c r="H71" s="42"/>
      <c r="I71" s="120">
        <v>115315.23</v>
      </c>
      <c r="J71" s="42"/>
      <c r="K71" s="67">
        <v>1577080.32</v>
      </c>
      <c r="L71" s="42"/>
      <c r="M71" s="42"/>
      <c r="N71" s="32"/>
      <c r="O71" s="30"/>
      <c r="P71" s="34"/>
      <c r="Q71" s="45">
        <v>0</v>
      </c>
      <c r="R71" s="34"/>
      <c r="S71" s="34"/>
      <c r="T71" s="34"/>
      <c r="W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row>
    <row r="72" spans="1:81" s="26" customFormat="1">
      <c r="A72" s="28" t="s">
        <v>53</v>
      </c>
      <c r="B72" s="28"/>
      <c r="C72" s="29"/>
      <c r="D72" s="29"/>
      <c r="E72" s="29"/>
      <c r="F72" s="29"/>
      <c r="G72" s="29"/>
      <c r="H72" s="29"/>
      <c r="I72" s="29"/>
      <c r="J72" s="29"/>
      <c r="K72" s="29"/>
      <c r="L72" s="29"/>
      <c r="M72" s="29"/>
      <c r="N72" s="28"/>
      <c r="O72" s="30"/>
      <c r="P72" s="34"/>
      <c r="Q72" s="30"/>
      <c r="R72" s="34"/>
      <c r="S72" s="37"/>
      <c r="T72" s="34"/>
      <c r="W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26" customFormat="1">
      <c r="A73" s="32" t="s">
        <v>19</v>
      </c>
      <c r="B73" s="28"/>
      <c r="C73" s="53">
        <f>ΕΚΜΕΤ!C52</f>
        <v>628.13</v>
      </c>
      <c r="D73" s="29"/>
      <c r="E73" s="29"/>
      <c r="F73" s="29"/>
      <c r="G73" s="29"/>
      <c r="H73" s="29"/>
      <c r="I73" s="53">
        <v>14205.46</v>
      </c>
      <c r="J73" s="29"/>
      <c r="K73" s="29"/>
      <c r="L73" s="29"/>
      <c r="M73" s="29"/>
      <c r="N73" s="28"/>
      <c r="O73" s="45">
        <v>0</v>
      </c>
      <c r="P73" s="34"/>
      <c r="Q73" s="30"/>
      <c r="R73" s="34"/>
      <c r="S73" s="37"/>
      <c r="T73" s="34"/>
      <c r="W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26" customFormat="1">
      <c r="A74" s="32" t="s">
        <v>257</v>
      </c>
      <c r="B74" s="28"/>
      <c r="C74" s="53">
        <f>ΕΚΜΕΤ!C53</f>
        <v>0</v>
      </c>
      <c r="D74" s="29"/>
      <c r="E74" s="29"/>
      <c r="F74" s="29"/>
      <c r="G74" s="29"/>
      <c r="H74" s="29"/>
      <c r="I74" s="53">
        <v>9626.1200000000008</v>
      </c>
      <c r="J74" s="29"/>
      <c r="K74" s="29"/>
      <c r="L74" s="29"/>
      <c r="M74" s="29"/>
      <c r="N74" s="28"/>
      <c r="O74" s="45"/>
      <c r="P74" s="34"/>
      <c r="Q74" s="30"/>
      <c r="R74" s="34"/>
      <c r="S74" s="37"/>
      <c r="T74" s="34"/>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26" customFormat="1">
      <c r="A75" s="32" t="s">
        <v>48</v>
      </c>
      <c r="B75" s="32"/>
      <c r="C75" s="120">
        <f>ΕΚΜΕΤ!C54</f>
        <v>3786.85</v>
      </c>
      <c r="D75" s="42"/>
      <c r="E75" s="67">
        <f>SUM(C73:C75)</f>
        <v>4414.9799999999996</v>
      </c>
      <c r="F75" s="42"/>
      <c r="G75" s="67">
        <f>+E71-E75</f>
        <v>1742891.19</v>
      </c>
      <c r="I75" s="120">
        <v>53471.93</v>
      </c>
      <c r="J75" s="42"/>
      <c r="K75" s="67">
        <v>77303.510000000009</v>
      </c>
      <c r="L75" s="42"/>
      <c r="M75" s="67">
        <v>1499776.81</v>
      </c>
      <c r="N75" s="32"/>
      <c r="O75" s="45">
        <v>0</v>
      </c>
      <c r="P75" s="34"/>
      <c r="T75" s="34"/>
      <c r="W75" s="45"/>
      <c r="X75" s="88"/>
      <c r="Y75" s="30"/>
      <c r="Z75" s="4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26" customFormat="1">
      <c r="A76" s="28" t="s">
        <v>3176</v>
      </c>
      <c r="B76" s="28"/>
      <c r="C76" s="29"/>
      <c r="D76" s="29"/>
      <c r="E76" s="29"/>
      <c r="F76" s="29"/>
      <c r="G76" s="41">
        <f>SUM(G68:G75)</f>
        <v>-303592.63000000012</v>
      </c>
      <c r="H76" s="41"/>
      <c r="I76" s="29"/>
      <c r="J76" s="29"/>
      <c r="K76" s="29"/>
      <c r="L76" s="29"/>
      <c r="M76" s="41">
        <v>-83585.000000001164</v>
      </c>
      <c r="N76" s="28"/>
      <c r="O76" s="30"/>
      <c r="P76" s="34"/>
      <c r="Q76" s="49"/>
      <c r="R76" s="34"/>
      <c r="S76" s="41">
        <v>0</v>
      </c>
      <c r="T76" s="30"/>
      <c r="U76" s="15"/>
      <c r="V76" s="15"/>
      <c r="W76" s="24"/>
      <c r="X76" s="15"/>
      <c r="Y76" s="15"/>
      <c r="Z76" s="24"/>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26" customFormat="1">
      <c r="A77" s="32" t="s">
        <v>2193</v>
      </c>
      <c r="B77" s="32"/>
      <c r="C77" s="42"/>
      <c r="D77" s="42"/>
      <c r="E77" s="53">
        <f>ΕΚΜΕΤ!C32</f>
        <v>2149362.77</v>
      </c>
      <c r="F77" s="42"/>
      <c r="G77" s="42"/>
      <c r="H77" s="42"/>
      <c r="I77" s="42"/>
      <c r="J77" s="42"/>
      <c r="K77" s="53">
        <v>2140278.87</v>
      </c>
      <c r="L77" s="42"/>
      <c r="M77" s="42"/>
      <c r="N77" s="32"/>
      <c r="O77" s="30"/>
      <c r="P77" s="34"/>
      <c r="Q77" s="44">
        <v>0</v>
      </c>
      <c r="R77" s="34"/>
      <c r="S77" s="30"/>
      <c r="T77" s="34"/>
      <c r="U77" s="15"/>
      <c r="V77" s="15"/>
      <c r="W77" s="24"/>
      <c r="X77" s="15"/>
      <c r="Y77" s="15"/>
      <c r="Z77" s="24"/>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26" customFormat="1">
      <c r="A78" s="32" t="s">
        <v>2194</v>
      </c>
      <c r="B78" s="32"/>
      <c r="C78" s="42"/>
      <c r="D78" s="42"/>
      <c r="E78" s="67">
        <f>+E77</f>
        <v>2149362.77</v>
      </c>
      <c r="F78" s="42"/>
      <c r="G78" s="67">
        <f>+E77-E78</f>
        <v>0</v>
      </c>
      <c r="H78" s="45"/>
      <c r="I78" s="42"/>
      <c r="J78" s="42"/>
      <c r="K78" s="67">
        <v>2140278.87</v>
      </c>
      <c r="L78" s="42"/>
      <c r="M78" s="67">
        <v>0</v>
      </c>
      <c r="N78" s="32"/>
      <c r="O78" s="30"/>
      <c r="P78" s="34"/>
      <c r="Q78" s="67">
        <v>0</v>
      </c>
      <c r="R78" s="34"/>
      <c r="S78" s="107">
        <v>0</v>
      </c>
      <c r="T78" s="34"/>
      <c r="U78" s="88"/>
      <c r="V78" s="88"/>
      <c r="W78" s="45"/>
      <c r="X78" s="88"/>
      <c r="Y78" s="30"/>
      <c r="Z78" s="4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26" customFormat="1" ht="15.75" thickBot="1">
      <c r="A79" s="28" t="s">
        <v>3177</v>
      </c>
      <c r="B79" s="28"/>
      <c r="C79" s="29"/>
      <c r="D79" s="29"/>
      <c r="E79" s="29"/>
      <c r="F79" s="29"/>
      <c r="G79" s="121">
        <f>+G76</f>
        <v>-303592.63000000012</v>
      </c>
      <c r="H79" s="51"/>
      <c r="I79" s="29"/>
      <c r="J79" s="29"/>
      <c r="K79" s="29"/>
      <c r="L79" s="29"/>
      <c r="M79" s="121">
        <v>-83585.000000001164</v>
      </c>
      <c r="N79" s="28"/>
      <c r="O79" s="30"/>
      <c r="P79" s="34"/>
      <c r="Q79" s="34"/>
      <c r="R79" s="34"/>
      <c r="S79" s="100">
        <v>0</v>
      </c>
      <c r="T79" s="34"/>
      <c r="U79" s="88"/>
      <c r="V79" s="88"/>
      <c r="W79" s="122"/>
      <c r="Y79" s="30"/>
      <c r="Z79" s="122"/>
      <c r="AA79" s="123"/>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26" customFormat="1" ht="15.75" thickTop="1">
      <c r="C80" s="25"/>
      <c r="D80" s="25"/>
      <c r="E80" s="25"/>
      <c r="F80" s="25"/>
      <c r="G80" s="25"/>
      <c r="H80" s="25"/>
      <c r="I80" s="25"/>
      <c r="J80" s="25"/>
      <c r="K80" s="25"/>
      <c r="L80" s="25"/>
      <c r="M80" s="25"/>
      <c r="O80" s="40"/>
      <c r="P80" s="35"/>
      <c r="Q80" s="34"/>
      <c r="R80" s="34"/>
      <c r="S80" s="44"/>
      <c r="T80" s="34"/>
      <c r="W80" s="122"/>
      <c r="Y80" s="123"/>
      <c r="Z80" s="122"/>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25" customFormat="1">
      <c r="A81" s="229" t="s">
        <v>3175</v>
      </c>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row>
    <row r="82" spans="1:81" s="125" customFormat="1" ht="30" customHeight="1">
      <c r="B82" s="126" t="s">
        <v>49</v>
      </c>
      <c r="D82" s="127"/>
      <c r="F82" s="124"/>
      <c r="G82" s="202"/>
      <c r="H82" s="202"/>
      <c r="J82" s="202" t="s">
        <v>55</v>
      </c>
      <c r="L82" s="124"/>
      <c r="M82" s="202"/>
      <c r="O82" s="127" t="s">
        <v>60</v>
      </c>
      <c r="P82" s="35"/>
      <c r="R82" s="37"/>
      <c r="T82" s="128"/>
      <c r="U82" s="225" t="s">
        <v>2366</v>
      </c>
      <c r="V82" s="225"/>
      <c r="W82" s="225"/>
      <c r="X82" s="225"/>
      <c r="Y82" s="225"/>
      <c r="Z82" s="225"/>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row>
    <row r="83" spans="1:81" s="125" customFormat="1">
      <c r="B83" s="126"/>
      <c r="D83" s="127"/>
      <c r="F83" s="124"/>
      <c r="L83" s="124"/>
      <c r="O83" s="127"/>
      <c r="P83" s="35"/>
      <c r="R83" s="37"/>
      <c r="T83" s="128"/>
      <c r="V83" s="128"/>
      <c r="W83" s="127"/>
      <c r="Z83" s="127"/>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row>
    <row r="84" spans="1:81" s="125" customFormat="1">
      <c r="B84" s="126"/>
      <c r="D84" s="127"/>
      <c r="F84" s="124"/>
      <c r="L84" s="124"/>
      <c r="O84" s="127"/>
      <c r="P84" s="35"/>
      <c r="R84" s="37"/>
      <c r="T84" s="128"/>
      <c r="V84" s="128"/>
      <c r="W84" s="127"/>
      <c r="Z84" s="127"/>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row>
    <row r="85" spans="1:81" s="125" customFormat="1">
      <c r="B85" s="126"/>
      <c r="D85" s="127"/>
      <c r="F85" s="124"/>
      <c r="G85" s="129"/>
      <c r="H85" s="129"/>
      <c r="L85" s="124"/>
      <c r="M85" s="129"/>
      <c r="O85" s="127"/>
      <c r="P85" s="35"/>
      <c r="R85" s="37"/>
      <c r="T85" s="128"/>
      <c r="W85" s="127"/>
      <c r="Z85" s="127"/>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row>
    <row r="86" spans="1:81" s="125" customFormat="1">
      <c r="B86" s="126"/>
      <c r="F86" s="124"/>
      <c r="J86" s="130"/>
      <c r="L86" s="124"/>
      <c r="O86" s="18" t="s">
        <v>59</v>
      </c>
      <c r="P86" s="35"/>
      <c r="R86" s="37"/>
      <c r="T86" s="128"/>
      <c r="Z86" s="127"/>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row>
    <row r="87" spans="1:81" s="130" customFormat="1">
      <c r="B87" s="202" t="s">
        <v>258</v>
      </c>
      <c r="D87" s="125"/>
      <c r="F87" s="124"/>
      <c r="H87" s="128"/>
      <c r="J87" s="203" t="s">
        <v>2369</v>
      </c>
      <c r="L87" s="124"/>
      <c r="M87" s="128"/>
      <c r="N87" s="125"/>
      <c r="O87" s="21"/>
      <c r="P87" s="35"/>
      <c r="Q87" s="125"/>
      <c r="R87" s="37"/>
      <c r="S87" s="125"/>
      <c r="T87" s="128"/>
      <c r="U87" s="206" t="s">
        <v>3170</v>
      </c>
      <c r="V87" s="125"/>
      <c r="W87" s="226" t="s">
        <v>2365</v>
      </c>
      <c r="X87" s="226"/>
      <c r="Y87" s="226"/>
      <c r="Z87" s="226"/>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row>
    <row r="88" spans="1:81" s="130" customFormat="1" ht="12.95" customHeight="1">
      <c r="B88" s="204" t="s">
        <v>344</v>
      </c>
      <c r="D88" s="125"/>
      <c r="F88" s="21"/>
      <c r="H88" s="205"/>
      <c r="J88" s="18" t="s">
        <v>2370</v>
      </c>
      <c r="L88" s="21"/>
      <c r="M88" s="205"/>
      <c r="N88" s="125"/>
      <c r="O88" s="21"/>
      <c r="P88" s="35"/>
      <c r="Q88" s="125"/>
      <c r="R88" s="37"/>
      <c r="S88" s="125"/>
      <c r="T88" s="95"/>
      <c r="U88" s="206" t="s">
        <v>3171</v>
      </c>
      <c r="V88" s="128"/>
      <c r="W88" s="226" t="s">
        <v>2367</v>
      </c>
      <c r="X88" s="226"/>
      <c r="Y88" s="226"/>
      <c r="Z88" s="226"/>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row>
    <row r="89" spans="1:81" s="130" customFormat="1" ht="12.95" customHeight="1">
      <c r="A89" s="204"/>
      <c r="B89" s="20"/>
      <c r="D89" s="125"/>
      <c r="E89" s="125"/>
      <c r="F89" s="21"/>
      <c r="H89" s="124"/>
      <c r="I89" s="19"/>
      <c r="J89" s="125"/>
      <c r="K89" s="125"/>
      <c r="L89" s="21"/>
      <c r="M89" s="124"/>
      <c r="N89" s="125"/>
      <c r="O89" s="21"/>
      <c r="P89" s="35"/>
      <c r="Q89" s="125"/>
      <c r="R89" s="37"/>
      <c r="S89" s="125"/>
      <c r="T89" s="95"/>
      <c r="U89" s="17" t="s">
        <v>3172</v>
      </c>
      <c r="V89" s="203"/>
      <c r="W89" s="226" t="s">
        <v>2368</v>
      </c>
      <c r="X89" s="226"/>
      <c r="Y89" s="226"/>
      <c r="Z89" s="226"/>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row>
  </sheetData>
  <mergeCells count="15">
    <mergeCell ref="A1:Z1"/>
    <mergeCell ref="A2:Z2"/>
    <mergeCell ref="A3:Z3"/>
    <mergeCell ref="A50:S50"/>
    <mergeCell ref="U50:Y50"/>
    <mergeCell ref="U82:Z82"/>
    <mergeCell ref="W87:Z87"/>
    <mergeCell ref="W88:Z88"/>
    <mergeCell ref="W89:Z89"/>
    <mergeCell ref="C5:G5"/>
    <mergeCell ref="I5:M5"/>
    <mergeCell ref="O5:S5"/>
    <mergeCell ref="A51:S51"/>
    <mergeCell ref="A81:Z81"/>
    <mergeCell ref="A71:B71"/>
  </mergeCells>
  <printOptions horizontalCentered="1"/>
  <pageMargins left="0.15748031496062992" right="0.15748031496062992" top="0.15748031496062992" bottom="0.15748031496062992" header="0.15748031496062992" footer="0.19685039370078741"/>
  <pageSetup paperSize="8" scale="5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1:P68"/>
  <sheetViews>
    <sheetView topLeftCell="A37" zoomScaleNormal="100" workbookViewId="0">
      <selection activeCell="B65" sqref="B65"/>
    </sheetView>
  </sheetViews>
  <sheetFormatPr defaultColWidth="9.140625" defaultRowHeight="12.75"/>
  <cols>
    <col min="1" max="1" width="9" style="7" customWidth="1"/>
    <col min="2" max="2" width="30.140625" style="7" customWidth="1"/>
    <col min="3" max="3" width="16.5703125" style="1" customWidth="1"/>
    <col min="4" max="4" width="17.28515625" style="1" customWidth="1"/>
    <col min="5" max="5" width="1.5703125" style="1" customWidth="1"/>
    <col min="6" max="6" width="16.5703125" style="1" customWidth="1"/>
    <col min="7" max="7" width="17.28515625" style="1" customWidth="1"/>
    <col min="8" max="8" width="2.28515625" style="8" customWidth="1"/>
    <col min="9" max="9" width="0.42578125" style="7" hidden="1" customWidth="1"/>
    <col min="10" max="10" width="9.5703125" style="7" customWidth="1"/>
    <col min="11" max="11" width="29.42578125" style="7" customWidth="1"/>
    <col min="12" max="12" width="15.42578125" style="1" customWidth="1"/>
    <col min="13" max="13" width="17.42578125" style="1" customWidth="1"/>
    <col min="14" max="14" width="1.140625" style="7" customWidth="1"/>
    <col min="15" max="15" width="16" style="1" customWidth="1"/>
    <col min="16" max="16" width="19.42578125" style="1" customWidth="1"/>
    <col min="17" max="16384" width="9.140625" style="7"/>
  </cols>
  <sheetData>
    <row r="1" spans="1:16">
      <c r="A1" s="131" t="s">
        <v>252</v>
      </c>
    </row>
    <row r="2" spans="1:16">
      <c r="A2" s="13"/>
    </row>
    <row r="3" spans="1:16">
      <c r="G3" s="132" t="s">
        <v>62</v>
      </c>
    </row>
    <row r="4" spans="1:16">
      <c r="F4" s="10"/>
      <c r="G4" s="133" t="str">
        <f>ΙΣΟΛΟΓ.!A51</f>
        <v xml:space="preserve">  31ης ΔΕΚΕΜΒΡΙΟΥ 2017 (1 ΙΑΝΟΥΑΡΙΟΥ - 31 ΔΕΚΕΜΒΡΙΟΥ 2017)</v>
      </c>
      <c r="I4" s="13"/>
      <c r="J4" s="13"/>
      <c r="K4" s="13"/>
      <c r="L4" s="14"/>
      <c r="M4" s="14"/>
      <c r="N4" s="13"/>
      <c r="O4" s="14"/>
      <c r="P4" s="14"/>
    </row>
    <row r="5" spans="1:16">
      <c r="A5" s="134"/>
      <c r="B5" s="134"/>
      <c r="C5" s="12"/>
      <c r="D5" s="12"/>
      <c r="E5" s="12"/>
      <c r="F5" s="12"/>
      <c r="G5" s="12"/>
      <c r="H5" s="135"/>
      <c r="I5" s="6"/>
      <c r="J5" s="6"/>
      <c r="K5" s="6"/>
      <c r="L5" s="10"/>
      <c r="M5" s="10"/>
      <c r="N5" s="6"/>
      <c r="O5" s="10"/>
      <c r="P5" s="10"/>
    </row>
    <row r="6" spans="1:16" ht="2.25" customHeight="1">
      <c r="A6" s="136"/>
      <c r="B6" s="136"/>
      <c r="C6" s="137"/>
      <c r="D6" s="137"/>
      <c r="E6" s="137"/>
      <c r="F6" s="137"/>
      <c r="G6" s="137"/>
      <c r="H6" s="138"/>
      <c r="I6" s="136"/>
      <c r="J6" s="136"/>
      <c r="K6" s="136"/>
      <c r="L6" s="137"/>
      <c r="M6" s="137"/>
      <c r="N6" s="136"/>
      <c r="O6" s="137"/>
      <c r="P6" s="137"/>
    </row>
    <row r="7" spans="1:16">
      <c r="A7" s="131" t="s">
        <v>63</v>
      </c>
      <c r="I7" s="136"/>
      <c r="J7" s="131" t="s">
        <v>64</v>
      </c>
    </row>
    <row r="8" spans="1:16">
      <c r="A8" s="131"/>
      <c r="C8" s="139" t="s">
        <v>2373</v>
      </c>
      <c r="F8" s="139" t="s">
        <v>127</v>
      </c>
      <c r="I8" s="136"/>
      <c r="J8" s="131"/>
      <c r="L8" s="139" t="s">
        <v>2373</v>
      </c>
      <c r="O8" s="139" t="s">
        <v>127</v>
      </c>
    </row>
    <row r="9" spans="1:16">
      <c r="A9" s="13">
        <v>1</v>
      </c>
      <c r="B9" s="13" t="s">
        <v>65</v>
      </c>
      <c r="C9" s="14"/>
      <c r="D9" s="14"/>
      <c r="E9" s="14"/>
      <c r="F9" s="139"/>
      <c r="I9" s="136"/>
      <c r="J9" s="13">
        <v>1</v>
      </c>
      <c r="K9" s="13" t="s">
        <v>66</v>
      </c>
      <c r="L9" s="14"/>
      <c r="M9" s="14"/>
      <c r="N9" s="13"/>
      <c r="O9" s="140"/>
    </row>
    <row r="10" spans="1:16">
      <c r="A10" s="141">
        <v>21</v>
      </c>
      <c r="B10" s="142" t="s">
        <v>104</v>
      </c>
      <c r="D10" s="14"/>
      <c r="E10" s="14"/>
      <c r="G10" s="14"/>
      <c r="I10" s="136"/>
      <c r="J10" s="13"/>
      <c r="K10" s="13"/>
      <c r="L10" s="14"/>
      <c r="M10" s="14"/>
      <c r="N10" s="13"/>
      <c r="O10" s="140"/>
    </row>
    <row r="11" spans="1:16">
      <c r="A11" s="141">
        <v>24</v>
      </c>
      <c r="B11" s="142" t="s">
        <v>128</v>
      </c>
      <c r="D11" s="14"/>
      <c r="E11" s="14"/>
      <c r="G11" s="14"/>
      <c r="I11" s="136"/>
      <c r="J11" s="13"/>
      <c r="K11" s="13"/>
      <c r="L11" s="14"/>
      <c r="M11" s="14"/>
      <c r="N11" s="13"/>
      <c r="O11" s="140"/>
    </row>
    <row r="12" spans="1:16">
      <c r="A12" s="141">
        <v>25</v>
      </c>
      <c r="B12" s="143" t="s">
        <v>67</v>
      </c>
      <c r="C12" s="144"/>
      <c r="F12" s="144"/>
      <c r="I12" s="136"/>
      <c r="J12" s="143" t="s">
        <v>68</v>
      </c>
      <c r="K12" s="143" t="s">
        <v>69</v>
      </c>
      <c r="O12" s="5"/>
    </row>
    <row r="13" spans="1:16">
      <c r="A13" s="141">
        <v>25</v>
      </c>
      <c r="B13" s="143" t="s">
        <v>83</v>
      </c>
      <c r="C13" s="145">
        <v>0</v>
      </c>
      <c r="D13" s="146">
        <f>SUM(C10:C13)</f>
        <v>0</v>
      </c>
      <c r="E13" s="146"/>
      <c r="F13" s="145">
        <v>0</v>
      </c>
      <c r="G13" s="146">
        <v>0</v>
      </c>
      <c r="I13" s="136"/>
      <c r="J13" s="147">
        <v>71</v>
      </c>
      <c r="K13" s="143" t="s">
        <v>71</v>
      </c>
    </row>
    <row r="14" spans="1:16">
      <c r="A14" s="13">
        <v>2</v>
      </c>
      <c r="B14" s="13" t="s">
        <v>70</v>
      </c>
      <c r="C14" s="14"/>
      <c r="D14" s="14"/>
      <c r="E14" s="14"/>
      <c r="F14" s="14"/>
      <c r="G14" s="14"/>
      <c r="I14" s="136"/>
      <c r="J14" s="141">
        <v>73</v>
      </c>
      <c r="K14" s="143" t="s">
        <v>72</v>
      </c>
      <c r="L14" s="145">
        <v>2327542.7400000002</v>
      </c>
      <c r="M14" s="146">
        <f>SUM(L12:L14)</f>
        <v>2327542.7400000002</v>
      </c>
      <c r="N14" s="143"/>
      <c r="O14" s="148">
        <v>2233321.67</v>
      </c>
      <c r="P14" s="1">
        <v>2233321.67</v>
      </c>
    </row>
    <row r="15" spans="1:16" s="141" customFormat="1">
      <c r="A15" s="141">
        <v>24</v>
      </c>
      <c r="B15" s="142" t="s">
        <v>128</v>
      </c>
      <c r="C15" s="5"/>
      <c r="D15" s="150"/>
      <c r="E15" s="150"/>
      <c r="F15" s="151">
        <v>4997.2</v>
      </c>
      <c r="G15" s="150"/>
      <c r="H15" s="152"/>
      <c r="I15" s="153"/>
      <c r="K15" s="147"/>
      <c r="L15" s="154"/>
      <c r="M15" s="155"/>
      <c r="N15" s="147"/>
      <c r="O15" s="154"/>
      <c r="P15" s="150"/>
    </row>
    <row r="16" spans="1:16">
      <c r="A16" s="143" t="s">
        <v>73</v>
      </c>
      <c r="B16" s="143" t="s">
        <v>67</v>
      </c>
      <c r="C16" s="146">
        <v>246780.66</v>
      </c>
      <c r="D16" s="146"/>
      <c r="E16" s="146"/>
      <c r="F16" s="146">
        <v>327237.03999999998</v>
      </c>
      <c r="G16" s="146"/>
      <c r="I16" s="136"/>
      <c r="J16" s="143" t="s">
        <v>74</v>
      </c>
      <c r="K16" s="156" t="s">
        <v>4</v>
      </c>
      <c r="L16" s="146">
        <v>273779.26</v>
      </c>
      <c r="M16" s="7"/>
      <c r="O16" s="1">
        <v>376334.15</v>
      </c>
      <c r="P16" s="151"/>
    </row>
    <row r="17" spans="1:16">
      <c r="A17" s="143" t="s">
        <v>75</v>
      </c>
      <c r="B17" s="143" t="s">
        <v>76</v>
      </c>
      <c r="C17" s="148">
        <v>61615.09</v>
      </c>
      <c r="D17" s="148">
        <f>SUM(C15:C17)</f>
        <v>308395.75</v>
      </c>
      <c r="E17" s="148"/>
      <c r="F17" s="148">
        <v>65561.919999999998</v>
      </c>
      <c r="G17" s="148">
        <v>397796.16</v>
      </c>
      <c r="I17" s="136"/>
      <c r="J17" s="143"/>
      <c r="K17" s="157" t="s">
        <v>5</v>
      </c>
      <c r="M17" s="158"/>
      <c r="N17" s="156"/>
      <c r="O17" s="158"/>
      <c r="P17" s="151"/>
    </row>
    <row r="18" spans="1:16">
      <c r="A18" s="143"/>
      <c r="B18" s="13" t="s">
        <v>6</v>
      </c>
      <c r="C18" s="144"/>
      <c r="D18" s="159">
        <f>SUM(D13:D17)</f>
        <v>308395.75</v>
      </c>
      <c r="E18" s="159"/>
      <c r="F18" s="144"/>
      <c r="G18" s="159">
        <v>397796.16</v>
      </c>
      <c r="I18" s="136"/>
      <c r="J18" s="141" t="s">
        <v>77</v>
      </c>
      <c r="K18" s="143" t="s">
        <v>78</v>
      </c>
      <c r="L18" s="145">
        <v>2993388.93</v>
      </c>
      <c r="M18" s="148">
        <f>SUM(L16:L18)</f>
        <v>3267168.1900000004</v>
      </c>
      <c r="N18" s="143"/>
      <c r="O18" s="148">
        <v>2604243.92</v>
      </c>
      <c r="P18" s="160">
        <v>2980578.07</v>
      </c>
    </row>
    <row r="19" spans="1:16">
      <c r="A19" s="161">
        <v>3</v>
      </c>
      <c r="B19" s="13" t="s">
        <v>79</v>
      </c>
      <c r="C19" s="14"/>
      <c r="D19" s="14"/>
      <c r="E19" s="14"/>
      <c r="F19" s="162"/>
      <c r="G19" s="14"/>
      <c r="H19" s="149"/>
      <c r="I19" s="136"/>
      <c r="M19" s="1">
        <f>SUM(M14:M18)</f>
        <v>5594710.9300000006</v>
      </c>
      <c r="P19" s="1">
        <v>5213899.74</v>
      </c>
    </row>
    <row r="20" spans="1:16">
      <c r="A20" s="141">
        <v>21</v>
      </c>
      <c r="B20" s="142" t="s">
        <v>104</v>
      </c>
      <c r="C20" s="144"/>
      <c r="D20" s="14"/>
      <c r="E20" s="14"/>
      <c r="G20" s="14"/>
      <c r="H20" s="149"/>
      <c r="I20" s="136"/>
      <c r="J20" s="13">
        <v>2</v>
      </c>
      <c r="K20" s="13" t="s">
        <v>80</v>
      </c>
      <c r="L20" s="14"/>
      <c r="M20" s="14"/>
      <c r="N20" s="13"/>
      <c r="O20" s="14"/>
    </row>
    <row r="21" spans="1:16">
      <c r="A21" s="141">
        <v>25</v>
      </c>
      <c r="B21" s="143" t="s">
        <v>67</v>
      </c>
      <c r="D21" s="146"/>
      <c r="E21" s="146"/>
      <c r="F21" s="144"/>
      <c r="G21" s="146"/>
      <c r="H21" s="149"/>
      <c r="I21" s="136"/>
      <c r="J21" s="141" t="s">
        <v>81</v>
      </c>
      <c r="K21" s="7" t="s">
        <v>82</v>
      </c>
      <c r="L21" s="1">
        <f>725621.77-387587.49</f>
        <v>338034.28</v>
      </c>
      <c r="O21" s="1">
        <v>769400.75</v>
      </c>
    </row>
    <row r="22" spans="1:16">
      <c r="A22" s="143" t="s">
        <v>73</v>
      </c>
      <c r="B22" s="143" t="s">
        <v>83</v>
      </c>
      <c r="C22" s="145"/>
      <c r="D22" s="148">
        <f>SUM(C20:C22)</f>
        <v>0</v>
      </c>
      <c r="E22" s="148"/>
      <c r="F22" s="145"/>
      <c r="G22" s="148">
        <v>0</v>
      </c>
      <c r="H22" s="149"/>
      <c r="I22" s="136"/>
      <c r="J22" s="163" t="s">
        <v>84</v>
      </c>
      <c r="K22" s="143" t="s">
        <v>85</v>
      </c>
      <c r="L22" s="1">
        <v>9261.6</v>
      </c>
      <c r="M22" s="146"/>
      <c r="N22" s="143"/>
      <c r="O22" s="1">
        <v>36845.629999999997</v>
      </c>
    </row>
    <row r="23" spans="1:16">
      <c r="A23" s="13"/>
      <c r="B23" s="13" t="s">
        <v>86</v>
      </c>
      <c r="C23" s="14"/>
      <c r="D23" s="14">
        <f>+D18-D22</f>
        <v>308395.75</v>
      </c>
      <c r="E23" s="14"/>
      <c r="F23" s="14"/>
      <c r="G23" s="14">
        <v>397796.16</v>
      </c>
      <c r="H23" s="149"/>
      <c r="I23" s="136"/>
      <c r="J23" s="164">
        <v>76</v>
      </c>
      <c r="K23" s="7" t="s">
        <v>87</v>
      </c>
      <c r="L23" s="145">
        <v>9506.7800000000007</v>
      </c>
      <c r="M23" s="145">
        <f>SUM(L21:L23)</f>
        <v>356802.66000000003</v>
      </c>
      <c r="O23" s="145">
        <v>11412.85</v>
      </c>
      <c r="P23" s="145">
        <v>817659.23</v>
      </c>
    </row>
    <row r="24" spans="1:16">
      <c r="C24" s="7"/>
      <c r="D24" s="7"/>
      <c r="E24" s="7"/>
      <c r="F24" s="7"/>
      <c r="G24" s="7"/>
      <c r="H24" s="149"/>
      <c r="I24" s="136"/>
      <c r="J24" s="164"/>
      <c r="K24" s="6" t="s">
        <v>89</v>
      </c>
      <c r="L24" s="10"/>
      <c r="M24" s="10">
        <f>SUM(M19:M23)</f>
        <v>5951513.5900000008</v>
      </c>
      <c r="N24" s="6"/>
      <c r="O24" s="151"/>
      <c r="P24" s="14">
        <v>6031558.9700000007</v>
      </c>
    </row>
    <row r="25" spans="1:16">
      <c r="A25" s="13">
        <v>4</v>
      </c>
      <c r="B25" s="13" t="s">
        <v>88</v>
      </c>
      <c r="C25" s="14"/>
      <c r="D25" s="14"/>
      <c r="E25" s="14"/>
      <c r="F25" s="14"/>
      <c r="G25" s="14"/>
      <c r="H25" s="149"/>
      <c r="I25" s="136"/>
      <c r="M25" s="7"/>
      <c r="O25" s="7"/>
      <c r="P25" s="7"/>
    </row>
    <row r="26" spans="1:16">
      <c r="A26" s="141">
        <v>60</v>
      </c>
      <c r="B26" s="143" t="s">
        <v>90</v>
      </c>
      <c r="C26" s="5">
        <v>1826526.36</v>
      </c>
      <c r="D26" s="146"/>
      <c r="E26" s="146"/>
      <c r="F26" s="5">
        <v>1792505.77</v>
      </c>
      <c r="G26" s="166"/>
      <c r="H26" s="149"/>
      <c r="I26" s="136"/>
    </row>
    <row r="27" spans="1:16">
      <c r="A27" s="141">
        <v>61</v>
      </c>
      <c r="B27" s="143" t="s">
        <v>91</v>
      </c>
      <c r="C27" s="5">
        <v>293304.64</v>
      </c>
      <c r="D27" s="5"/>
      <c r="E27" s="5"/>
      <c r="F27" s="5">
        <v>295497.06</v>
      </c>
      <c r="G27" s="166"/>
      <c r="H27" s="149"/>
      <c r="I27" s="136"/>
    </row>
    <row r="28" spans="1:16">
      <c r="A28" s="141">
        <v>62</v>
      </c>
      <c r="B28" s="143" t="s">
        <v>92</v>
      </c>
      <c r="C28" s="5">
        <v>1905502.69</v>
      </c>
      <c r="D28" s="146"/>
      <c r="E28" s="146"/>
      <c r="F28" s="146">
        <v>1972927.59</v>
      </c>
      <c r="G28" s="166"/>
      <c r="H28" s="149"/>
      <c r="I28" s="136"/>
    </row>
    <row r="29" spans="1:16">
      <c r="A29" s="141">
        <v>63</v>
      </c>
      <c r="B29" s="143" t="s">
        <v>93</v>
      </c>
      <c r="C29" s="146">
        <v>16516.75</v>
      </c>
      <c r="D29" s="146"/>
      <c r="E29" s="146"/>
      <c r="F29" s="146">
        <v>16605.73</v>
      </c>
      <c r="G29" s="166"/>
      <c r="H29" s="149"/>
      <c r="I29" s="136"/>
      <c r="P29" s="167"/>
    </row>
    <row r="30" spans="1:16">
      <c r="A30" s="141">
        <v>64</v>
      </c>
      <c r="B30" s="143" t="s">
        <v>94</v>
      </c>
      <c r="C30" s="1">
        <v>491828.7</v>
      </c>
      <c r="F30" s="146">
        <v>411795.31</v>
      </c>
      <c r="G30" s="166"/>
      <c r="H30" s="149"/>
      <c r="I30" s="136"/>
      <c r="O30" s="168"/>
    </row>
    <row r="31" spans="1:16">
      <c r="A31" s="141">
        <v>65</v>
      </c>
      <c r="B31" s="143" t="s">
        <v>95</v>
      </c>
      <c r="C31" s="5">
        <v>104254.42</v>
      </c>
      <c r="D31" s="146"/>
      <c r="E31" s="146"/>
      <c r="F31" s="146">
        <v>127007.94</v>
      </c>
      <c r="G31" s="166"/>
      <c r="H31" s="149"/>
      <c r="I31" s="136"/>
      <c r="K31" s="12"/>
      <c r="L31" s="12"/>
      <c r="M31" s="12"/>
      <c r="N31" s="134"/>
      <c r="O31" s="12"/>
      <c r="P31" s="12"/>
    </row>
    <row r="32" spans="1:16">
      <c r="A32" s="141">
        <v>66</v>
      </c>
      <c r="B32" s="143" t="s">
        <v>96</v>
      </c>
      <c r="C32" s="5">
        <v>2149362.77</v>
      </c>
      <c r="D32" s="146"/>
      <c r="E32" s="146"/>
      <c r="F32" s="146">
        <v>2140278.87</v>
      </c>
      <c r="G32" s="166"/>
      <c r="H32" s="149"/>
      <c r="I32" s="136"/>
      <c r="K32" s="12"/>
      <c r="L32" s="12"/>
      <c r="M32" s="12"/>
      <c r="N32" s="134"/>
      <c r="O32" s="12"/>
      <c r="P32" s="12"/>
    </row>
    <row r="33" spans="1:16">
      <c r="A33" s="141">
        <v>67</v>
      </c>
      <c r="B33" s="143" t="s">
        <v>97</v>
      </c>
      <c r="C33" s="9">
        <v>902305.33</v>
      </c>
      <c r="D33" s="144"/>
      <c r="E33" s="144"/>
      <c r="F33" s="144">
        <v>460506.35</v>
      </c>
      <c r="G33" s="166"/>
      <c r="H33" s="149"/>
      <c r="I33" s="136"/>
      <c r="K33" s="134"/>
      <c r="L33" s="12"/>
      <c r="M33" s="12"/>
      <c r="N33" s="134"/>
      <c r="O33" s="12"/>
      <c r="P33" s="12"/>
    </row>
    <row r="34" spans="1:16">
      <c r="A34" s="141">
        <v>68</v>
      </c>
      <c r="B34" s="143" t="s">
        <v>121</v>
      </c>
      <c r="C34" s="145">
        <v>0</v>
      </c>
      <c r="D34" s="145">
        <f>SUM(C26:C34)</f>
        <v>7689601.6600000001</v>
      </c>
      <c r="E34" s="145"/>
      <c r="F34" s="145">
        <v>0</v>
      </c>
      <c r="G34" s="145">
        <v>7217124.6200000001</v>
      </c>
      <c r="H34" s="149"/>
      <c r="I34" s="136"/>
      <c r="K34" s="134"/>
      <c r="L34" s="12"/>
      <c r="M34" s="12"/>
      <c r="N34" s="134"/>
      <c r="O34" s="12"/>
      <c r="P34" s="12"/>
    </row>
    <row r="35" spans="1:16">
      <c r="A35" s="141"/>
      <c r="B35" s="13" t="s">
        <v>98</v>
      </c>
      <c r="C35" s="169">
        <f>+D35-C31</f>
        <v>7893742.9900000002</v>
      </c>
      <c r="D35" s="14">
        <f>SUM(D23:D34)</f>
        <v>7997997.4100000001</v>
      </c>
      <c r="E35" s="14"/>
      <c r="F35" s="169">
        <v>7487912.8399999999</v>
      </c>
      <c r="G35" s="14">
        <v>7614920.7800000003</v>
      </c>
      <c r="H35" s="165"/>
      <c r="I35" s="136"/>
      <c r="K35" s="134"/>
      <c r="L35" s="12"/>
      <c r="M35" s="12"/>
      <c r="N35" s="134"/>
      <c r="O35" s="12"/>
      <c r="P35" s="12"/>
    </row>
    <row r="36" spans="1:16">
      <c r="A36" s="7" t="s">
        <v>99</v>
      </c>
      <c r="B36" s="7" t="s">
        <v>100</v>
      </c>
      <c r="D36" s="145">
        <v>0</v>
      </c>
      <c r="E36" s="12"/>
      <c r="G36" s="145">
        <v>0</v>
      </c>
      <c r="H36" s="149"/>
      <c r="I36" s="136"/>
      <c r="K36" s="134"/>
      <c r="L36" s="12"/>
      <c r="M36" s="12"/>
      <c r="N36" s="134"/>
      <c r="O36" s="12"/>
      <c r="P36" s="12"/>
    </row>
    <row r="37" spans="1:16">
      <c r="D37" s="1">
        <f>SUM(D35-D36)</f>
        <v>7997997.4100000001</v>
      </c>
      <c r="G37" s="1">
        <v>7614920.7800000003</v>
      </c>
      <c r="H37" s="149"/>
      <c r="I37" s="136"/>
      <c r="K37" s="134"/>
      <c r="L37" s="12"/>
      <c r="M37" s="12"/>
      <c r="N37" s="134"/>
      <c r="O37" s="12"/>
      <c r="P37" s="12"/>
    </row>
    <row r="38" spans="1:16">
      <c r="A38" s="13" t="s">
        <v>7</v>
      </c>
      <c r="B38" s="13" t="s">
        <v>8</v>
      </c>
      <c r="C38" s="14"/>
      <c r="D38" s="170">
        <f>IF(M24&gt;D35,M24-D35,0)</f>
        <v>0</v>
      </c>
      <c r="E38" s="10"/>
      <c r="F38" s="10"/>
      <c r="G38" s="170">
        <v>0</v>
      </c>
      <c r="H38" s="171"/>
      <c r="I38" s="136"/>
      <c r="J38" s="13" t="s">
        <v>101</v>
      </c>
      <c r="K38" s="13" t="s">
        <v>102</v>
      </c>
      <c r="L38" s="14"/>
      <c r="M38" s="170">
        <f>IF(D35&gt;M24,D35-M24,0)</f>
        <v>2046483.8199999994</v>
      </c>
      <c r="N38" s="13"/>
      <c r="O38" s="14"/>
      <c r="P38" s="170">
        <v>1583361.8099999996</v>
      </c>
    </row>
    <row r="39" spans="1:16" ht="13.5" thickBot="1">
      <c r="D39" s="172">
        <f>D37+D38</f>
        <v>7997997.4100000001</v>
      </c>
      <c r="E39" s="10"/>
      <c r="G39" s="173">
        <v>7614920.7800000003</v>
      </c>
      <c r="I39" s="136"/>
      <c r="M39" s="172">
        <f>M38+M24</f>
        <v>7997997.4100000001</v>
      </c>
      <c r="P39" s="173">
        <v>7614920.7800000003</v>
      </c>
    </row>
    <row r="40" spans="1:16" ht="13.5" thickTop="1"/>
    <row r="41" spans="1:16">
      <c r="A41" s="134"/>
      <c r="B41" s="134"/>
      <c r="C41" s="12"/>
      <c r="D41" s="12"/>
      <c r="E41" s="12"/>
      <c r="G41" s="167"/>
      <c r="J41" s="134"/>
    </row>
    <row r="42" spans="1:16">
      <c r="A42" s="134"/>
      <c r="B42" s="6" t="s">
        <v>105</v>
      </c>
      <c r="C42" s="12"/>
      <c r="D42" s="12"/>
      <c r="E42" s="12"/>
    </row>
    <row r="43" spans="1:16">
      <c r="A43" s="6" t="s">
        <v>106</v>
      </c>
      <c r="B43" s="6" t="s">
        <v>107</v>
      </c>
      <c r="C43" s="12"/>
      <c r="D43" s="12"/>
      <c r="E43" s="12"/>
      <c r="K43" s="1"/>
    </row>
    <row r="44" spans="1:16">
      <c r="A44" s="174" t="s">
        <v>108</v>
      </c>
      <c r="B44" s="175" t="s">
        <v>109</v>
      </c>
      <c r="C44" s="210">
        <v>1498204.77</v>
      </c>
      <c r="D44" s="9"/>
      <c r="E44" s="9"/>
      <c r="F44" s="12">
        <v>1461765.09</v>
      </c>
      <c r="G44" s="9"/>
      <c r="H44" s="176"/>
      <c r="I44" s="5">
        <v>894110.17</v>
      </c>
      <c r="J44" s="182"/>
      <c r="K44" s="182"/>
      <c r="L44" s="5"/>
      <c r="M44" s="182"/>
      <c r="N44" s="182"/>
      <c r="O44" s="5"/>
    </row>
    <row r="45" spans="1:16">
      <c r="A45" s="174" t="s">
        <v>20</v>
      </c>
      <c r="B45" s="175" t="s">
        <v>21</v>
      </c>
      <c r="C45" s="12"/>
      <c r="D45" s="9"/>
      <c r="E45" s="9"/>
      <c r="F45" s="12"/>
      <c r="G45" s="9"/>
      <c r="H45" s="176"/>
      <c r="I45" s="5"/>
      <c r="J45" s="182"/>
      <c r="K45" s="182"/>
      <c r="L45" s="5"/>
      <c r="M45" s="182"/>
      <c r="N45" s="182"/>
      <c r="O45" s="5"/>
    </row>
    <row r="46" spans="1:16">
      <c r="A46" s="174" t="s">
        <v>110</v>
      </c>
      <c r="B46" s="175" t="s">
        <v>111</v>
      </c>
      <c r="C46" s="210">
        <v>240733.58</v>
      </c>
      <c r="D46" s="12"/>
      <c r="E46" s="12"/>
      <c r="F46" s="5">
        <v>105922.34</v>
      </c>
      <c r="G46" s="12"/>
      <c r="J46" s="182"/>
      <c r="K46" s="182"/>
      <c r="L46" s="5"/>
      <c r="M46" s="182"/>
      <c r="N46" s="182"/>
      <c r="O46" s="5"/>
    </row>
    <row r="47" spans="1:16">
      <c r="A47" s="174" t="s">
        <v>112</v>
      </c>
      <c r="B47" s="175" t="s">
        <v>113</v>
      </c>
      <c r="C47" s="210">
        <v>8367.82</v>
      </c>
      <c r="D47" s="12"/>
      <c r="E47" s="12"/>
      <c r="F47" s="5">
        <v>9392.89</v>
      </c>
      <c r="G47" s="12"/>
      <c r="K47" s="1"/>
    </row>
    <row r="48" spans="1:16">
      <c r="A48" s="174" t="s">
        <v>2</v>
      </c>
      <c r="B48" s="175" t="s">
        <v>3</v>
      </c>
      <c r="C48" s="145"/>
      <c r="D48" s="12"/>
      <c r="E48" s="12"/>
      <c r="F48" s="145"/>
      <c r="G48" s="12"/>
    </row>
    <row r="49" spans="1:16">
      <c r="A49" s="174"/>
      <c r="B49" s="175"/>
      <c r="C49" s="10">
        <f>SUM(C44:C48)</f>
        <v>1747306.1700000002</v>
      </c>
      <c r="D49" s="12"/>
      <c r="E49" s="12"/>
      <c r="F49" s="10">
        <v>1577080.32</v>
      </c>
      <c r="G49" s="12"/>
    </row>
    <row r="50" spans="1:16">
      <c r="A50" s="174"/>
      <c r="B50" s="174" t="s">
        <v>114</v>
      </c>
      <c r="C50" s="10"/>
      <c r="D50" s="12"/>
      <c r="E50" s="12"/>
      <c r="F50" s="10"/>
      <c r="G50" s="12"/>
    </row>
    <row r="51" spans="1:16">
      <c r="A51" s="174" t="s">
        <v>115</v>
      </c>
      <c r="B51" s="6" t="s">
        <v>116</v>
      </c>
      <c r="C51" s="12"/>
      <c r="D51" s="12"/>
      <c r="E51" s="12"/>
      <c r="F51" s="12"/>
      <c r="G51" s="12"/>
    </row>
    <row r="52" spans="1:16">
      <c r="A52" s="174" t="s">
        <v>117</v>
      </c>
      <c r="B52" s="175" t="s">
        <v>118</v>
      </c>
      <c r="C52" s="5">
        <v>628.13</v>
      </c>
      <c r="D52" s="12"/>
      <c r="E52" s="12"/>
      <c r="F52" s="5">
        <v>14205.46</v>
      </c>
      <c r="G52" s="12"/>
      <c r="K52" s="1"/>
    </row>
    <row r="53" spans="1:16">
      <c r="A53" s="174" t="s">
        <v>132</v>
      </c>
      <c r="B53" s="175" t="s">
        <v>133</v>
      </c>
      <c r="C53" s="12"/>
      <c r="D53" s="9"/>
      <c r="E53" s="9"/>
      <c r="F53" s="12">
        <v>9626.1200000000008</v>
      </c>
      <c r="G53" s="9"/>
      <c r="H53" s="176"/>
      <c r="I53" s="5"/>
      <c r="K53" s="1"/>
    </row>
    <row r="54" spans="1:16">
      <c r="A54" s="174" t="s">
        <v>119</v>
      </c>
      <c r="B54" s="175" t="s">
        <v>120</v>
      </c>
      <c r="C54" s="210">
        <v>3786.85</v>
      </c>
      <c r="D54" s="12"/>
      <c r="E54" s="12"/>
      <c r="F54" s="1">
        <v>53471.93</v>
      </c>
      <c r="G54" s="12"/>
      <c r="H54" s="176"/>
    </row>
    <row r="55" spans="1:16">
      <c r="A55" s="174" t="s">
        <v>9</v>
      </c>
      <c r="B55" s="134" t="s">
        <v>10</v>
      </c>
      <c r="C55" s="177"/>
      <c r="D55" s="12"/>
      <c r="E55" s="12"/>
      <c r="F55" s="177"/>
      <c r="G55" s="12"/>
      <c r="H55" s="176"/>
      <c r="K55" s="1"/>
    </row>
    <row r="56" spans="1:16">
      <c r="A56" s="134"/>
      <c r="B56" s="134"/>
      <c r="C56" s="178">
        <f>SUM(C52:C55)</f>
        <v>4414.9799999999996</v>
      </c>
      <c r="D56" s="10">
        <f>+C49-C56</f>
        <v>1742891.1900000002</v>
      </c>
      <c r="E56" s="10"/>
      <c r="F56" s="178">
        <v>77303.510000000009</v>
      </c>
      <c r="G56" s="10">
        <v>1499776.81</v>
      </c>
    </row>
    <row r="57" spans="1:16" s="134" customFormat="1" ht="13.5" thickBot="1">
      <c r="B57" s="4" t="s">
        <v>2164</v>
      </c>
      <c r="C57" s="12"/>
      <c r="D57" s="172">
        <f>-M38+D56</f>
        <v>-303592.62999999919</v>
      </c>
      <c r="E57" s="10"/>
      <c r="F57" s="12"/>
      <c r="G57" s="172">
        <v>-83584.999999999534</v>
      </c>
      <c r="H57" s="135"/>
      <c r="L57" s="12"/>
      <c r="M57" s="12"/>
      <c r="O57" s="12"/>
      <c r="P57" s="12"/>
    </row>
    <row r="58" spans="1:16" ht="13.5" thickTop="1">
      <c r="B58" s="134"/>
      <c r="C58" s="12"/>
      <c r="K58" s="179"/>
      <c r="L58" s="180"/>
      <c r="M58" s="2"/>
    </row>
    <row r="59" spans="1:16">
      <c r="K59" s="179"/>
      <c r="L59" s="179"/>
      <c r="M59" s="2"/>
    </row>
    <row r="60" spans="1:16">
      <c r="A60" s="181"/>
      <c r="B60" s="181"/>
      <c r="D60" s="11"/>
    </row>
    <row r="68" spans="3:3">
      <c r="C68" s="5"/>
    </row>
  </sheetData>
  <pageMargins left="0.21" right="0.19" top="0.16" bottom="0.17" header="0.17" footer="0.17"/>
  <pageSetup paperSize="9" scale="63" orientation="landscape" r:id="rId1"/>
  <headerFooter alignWithMargins="0"/>
  <colBreaks count="1" manualBreakCount="1">
    <brk id="16" max="1048575" man="1"/>
  </colBreaks>
</worksheet>
</file>

<file path=xl/worksheets/sheet3.xml><?xml version="1.0" encoding="utf-8"?>
<worksheet xmlns="http://schemas.openxmlformats.org/spreadsheetml/2006/main" xmlns:r="http://schemas.openxmlformats.org/officeDocument/2006/relationships">
  <sheetPr filterMode="1"/>
  <dimension ref="A2:K1390"/>
  <sheetViews>
    <sheetView workbookViewId="0">
      <pane ySplit="1" topLeftCell="A2" activePane="bottomLeft" state="frozen"/>
      <selection pane="bottomLeft" activeCell="J1341" sqref="J1341"/>
    </sheetView>
  </sheetViews>
  <sheetFormatPr defaultRowHeight="12.75"/>
  <cols>
    <col min="1" max="1" width="13.28515625" style="188" customWidth="1"/>
    <col min="2" max="3" width="13.42578125" style="188" bestFit="1" customWidth="1"/>
    <col min="4" max="5" width="12.28515625" style="188" bestFit="1" customWidth="1"/>
    <col min="6" max="6" width="13.42578125" style="188" bestFit="1" customWidth="1"/>
    <col min="7" max="7" width="13.42578125" style="189" bestFit="1" customWidth="1"/>
    <col min="8" max="8" width="12.28515625" style="189" bestFit="1" customWidth="1"/>
    <col min="9" max="10" width="13.7109375" style="188" customWidth="1"/>
    <col min="11" max="11" width="15.42578125" style="188" customWidth="1"/>
    <col min="12" max="16384" width="9.140625" style="188"/>
  </cols>
  <sheetData>
    <row r="2" spans="1:10" hidden="1"/>
    <row r="3" spans="1:10" hidden="1">
      <c r="A3" s="182" t="s">
        <v>352</v>
      </c>
      <c r="B3" s="182" t="s">
        <v>364</v>
      </c>
      <c r="C3" s="5">
        <v>16504985.76</v>
      </c>
      <c r="D3" s="5">
        <v>0</v>
      </c>
      <c r="E3" s="5">
        <v>0</v>
      </c>
      <c r="F3" s="5">
        <v>0</v>
      </c>
      <c r="G3" s="5">
        <v>16504985.76</v>
      </c>
      <c r="H3" s="5">
        <v>0</v>
      </c>
      <c r="I3" s="5">
        <v>16504985.76</v>
      </c>
      <c r="J3" s="5">
        <v>0</v>
      </c>
    </row>
    <row r="4" spans="1:10" hidden="1">
      <c r="A4" s="182" t="s">
        <v>365</v>
      </c>
      <c r="B4" s="182" t="s">
        <v>366</v>
      </c>
      <c r="C4" s="5">
        <v>4297474.47</v>
      </c>
      <c r="D4" s="5">
        <v>0</v>
      </c>
      <c r="E4" s="5">
        <v>0</v>
      </c>
      <c r="F4" s="5">
        <v>0</v>
      </c>
      <c r="G4" s="5">
        <v>4297474.47</v>
      </c>
      <c r="H4" s="5">
        <v>0</v>
      </c>
      <c r="I4" s="5">
        <v>4297474.47</v>
      </c>
      <c r="J4" s="5">
        <v>0</v>
      </c>
    </row>
    <row r="5" spans="1:10" hidden="1">
      <c r="A5" s="182" t="s">
        <v>367</v>
      </c>
      <c r="B5" s="182" t="s">
        <v>368</v>
      </c>
      <c r="C5" s="5">
        <v>4297474.47</v>
      </c>
      <c r="D5" s="5">
        <v>0</v>
      </c>
      <c r="E5" s="5">
        <v>0</v>
      </c>
      <c r="F5" s="5">
        <v>0</v>
      </c>
      <c r="G5" s="5">
        <v>4297474.47</v>
      </c>
      <c r="H5" s="5">
        <v>0</v>
      </c>
      <c r="I5" s="5">
        <v>4297474.47</v>
      </c>
      <c r="J5" s="5">
        <v>0</v>
      </c>
    </row>
    <row r="6" spans="1:10" hidden="1">
      <c r="A6" s="182" t="s">
        <v>369</v>
      </c>
      <c r="B6" s="182" t="s">
        <v>370</v>
      </c>
      <c r="C6" s="5">
        <v>4297474.47</v>
      </c>
      <c r="D6" s="5">
        <v>0</v>
      </c>
      <c r="E6" s="5">
        <v>0</v>
      </c>
      <c r="F6" s="5">
        <v>0</v>
      </c>
      <c r="G6" s="5">
        <v>4297474.47</v>
      </c>
      <c r="H6" s="5">
        <v>0</v>
      </c>
      <c r="I6" s="5">
        <v>4297474.47</v>
      </c>
      <c r="J6" s="5">
        <v>0</v>
      </c>
    </row>
    <row r="7" spans="1:10" hidden="1">
      <c r="A7" s="182" t="s">
        <v>371</v>
      </c>
      <c r="B7" s="182" t="s">
        <v>372</v>
      </c>
      <c r="C7" s="5">
        <v>293470</v>
      </c>
      <c r="D7" s="5">
        <v>0</v>
      </c>
      <c r="E7" s="5">
        <v>0</v>
      </c>
      <c r="F7" s="5">
        <v>0</v>
      </c>
      <c r="G7" s="5">
        <v>293470</v>
      </c>
      <c r="H7" s="5">
        <v>0</v>
      </c>
      <c r="I7" s="5">
        <v>293470</v>
      </c>
      <c r="J7" s="5">
        <v>0</v>
      </c>
    </row>
    <row r="8" spans="1:10" hidden="1">
      <c r="A8" s="182" t="s">
        <v>373</v>
      </c>
      <c r="B8" s="182" t="s">
        <v>372</v>
      </c>
      <c r="C8" s="5">
        <v>293470</v>
      </c>
      <c r="D8" s="5">
        <v>0</v>
      </c>
      <c r="E8" s="5">
        <v>0</v>
      </c>
      <c r="F8" s="5">
        <v>0</v>
      </c>
      <c r="G8" s="5">
        <v>293470</v>
      </c>
      <c r="H8" s="5">
        <v>0</v>
      </c>
      <c r="I8" s="5">
        <v>293470</v>
      </c>
      <c r="J8" s="5">
        <v>0</v>
      </c>
    </row>
    <row r="9" spans="1:10" hidden="1">
      <c r="A9" s="182" t="s">
        <v>374</v>
      </c>
      <c r="B9" s="182" t="s">
        <v>372</v>
      </c>
      <c r="C9" s="5">
        <v>293470</v>
      </c>
      <c r="D9" s="5">
        <v>0</v>
      </c>
      <c r="E9" s="5">
        <v>0</v>
      </c>
      <c r="F9" s="5">
        <v>0</v>
      </c>
      <c r="G9" s="5">
        <v>293470</v>
      </c>
      <c r="H9" s="5">
        <v>0</v>
      </c>
      <c r="I9" s="5">
        <v>293470</v>
      </c>
      <c r="J9" s="5">
        <v>0</v>
      </c>
    </row>
    <row r="10" spans="1:10" hidden="1">
      <c r="A10" s="182" t="s">
        <v>375</v>
      </c>
      <c r="B10" s="182" t="s">
        <v>376</v>
      </c>
      <c r="C10" s="5">
        <v>11894834.539999999</v>
      </c>
      <c r="D10" s="5">
        <v>0</v>
      </c>
      <c r="E10" s="5">
        <v>0</v>
      </c>
      <c r="F10" s="5">
        <v>0</v>
      </c>
      <c r="G10" s="5">
        <v>11894834.539999999</v>
      </c>
      <c r="H10" s="5">
        <v>0</v>
      </c>
      <c r="I10" s="5">
        <v>11894834.539999999</v>
      </c>
      <c r="J10" s="5">
        <v>0</v>
      </c>
    </row>
    <row r="11" spans="1:10" hidden="1">
      <c r="A11" s="182" t="s">
        <v>377</v>
      </c>
      <c r="B11" s="182" t="s">
        <v>376</v>
      </c>
      <c r="C11" s="5">
        <v>11894834.539999999</v>
      </c>
      <c r="D11" s="5">
        <v>0</v>
      </c>
      <c r="E11" s="5">
        <v>0</v>
      </c>
      <c r="F11" s="5">
        <v>0</v>
      </c>
      <c r="G11" s="5">
        <v>11894834.539999999</v>
      </c>
      <c r="H11" s="5">
        <v>0</v>
      </c>
      <c r="I11" s="5">
        <v>11894834.539999999</v>
      </c>
      <c r="J11" s="5">
        <v>0</v>
      </c>
    </row>
    <row r="12" spans="1:10" hidden="1">
      <c r="A12" s="182" t="s">
        <v>378</v>
      </c>
      <c r="B12" s="182" t="s">
        <v>376</v>
      </c>
      <c r="C12" s="5">
        <v>11894834.539999999</v>
      </c>
      <c r="D12" s="5">
        <v>0</v>
      </c>
      <c r="E12" s="5">
        <v>0</v>
      </c>
      <c r="F12" s="5">
        <v>0</v>
      </c>
      <c r="G12" s="5">
        <v>11894834.539999999</v>
      </c>
      <c r="H12" s="5">
        <v>0</v>
      </c>
      <c r="I12" s="5">
        <v>11894834.539999999</v>
      </c>
      <c r="J12" s="5">
        <v>0</v>
      </c>
    </row>
    <row r="13" spans="1:10" hidden="1">
      <c r="A13" s="182" t="s">
        <v>379</v>
      </c>
      <c r="B13" s="182" t="s">
        <v>380</v>
      </c>
      <c r="C13" s="5">
        <v>15181.75</v>
      </c>
      <c r="D13" s="5">
        <v>0</v>
      </c>
      <c r="E13" s="5">
        <v>0</v>
      </c>
      <c r="F13" s="5">
        <v>0</v>
      </c>
      <c r="G13" s="5">
        <v>15181.75</v>
      </c>
      <c r="H13" s="5">
        <v>0</v>
      </c>
      <c r="I13" s="5">
        <v>15181.75</v>
      </c>
      <c r="J13" s="5">
        <v>0</v>
      </c>
    </row>
    <row r="14" spans="1:10" hidden="1">
      <c r="A14" s="182" t="s">
        <v>381</v>
      </c>
      <c r="B14" s="182" t="s">
        <v>380</v>
      </c>
      <c r="C14" s="5">
        <v>15181.75</v>
      </c>
      <c r="D14" s="5">
        <v>0</v>
      </c>
      <c r="E14" s="5">
        <v>0</v>
      </c>
      <c r="F14" s="5">
        <v>0</v>
      </c>
      <c r="G14" s="5">
        <v>15181.75</v>
      </c>
      <c r="H14" s="5">
        <v>0</v>
      </c>
      <c r="I14" s="5">
        <v>15181.75</v>
      </c>
      <c r="J14" s="5">
        <v>0</v>
      </c>
    </row>
    <row r="15" spans="1:10" hidden="1">
      <c r="A15" s="182" t="s">
        <v>382</v>
      </c>
      <c r="B15" s="182" t="s">
        <v>380</v>
      </c>
      <c r="C15" s="5">
        <v>15181.75</v>
      </c>
      <c r="D15" s="5">
        <v>0</v>
      </c>
      <c r="E15" s="5">
        <v>0</v>
      </c>
      <c r="F15" s="5">
        <v>0</v>
      </c>
      <c r="G15" s="5">
        <v>15181.75</v>
      </c>
      <c r="H15" s="5">
        <v>0</v>
      </c>
      <c r="I15" s="5">
        <v>15181.75</v>
      </c>
      <c r="J15" s="5">
        <v>0</v>
      </c>
    </row>
    <row r="16" spans="1:10" hidden="1">
      <c r="A16" s="182" t="s">
        <v>383</v>
      </c>
      <c r="B16" s="182" t="s">
        <v>384</v>
      </c>
      <c r="C16" s="5">
        <v>3675</v>
      </c>
      <c r="D16" s="5">
        <v>0</v>
      </c>
      <c r="E16" s="5">
        <v>0</v>
      </c>
      <c r="F16" s="5">
        <v>0</v>
      </c>
      <c r="G16" s="5">
        <v>3675</v>
      </c>
      <c r="H16" s="5">
        <v>0</v>
      </c>
      <c r="I16" s="5">
        <v>3675</v>
      </c>
      <c r="J16" s="5">
        <v>0</v>
      </c>
    </row>
    <row r="17" spans="1:10" hidden="1">
      <c r="A17" s="182" t="s">
        <v>385</v>
      </c>
      <c r="B17" s="182" t="s">
        <v>384</v>
      </c>
      <c r="C17" s="5">
        <v>3675</v>
      </c>
      <c r="D17" s="5">
        <v>0</v>
      </c>
      <c r="E17" s="5">
        <v>0</v>
      </c>
      <c r="F17" s="5">
        <v>0</v>
      </c>
      <c r="G17" s="5">
        <v>3675</v>
      </c>
      <c r="H17" s="5">
        <v>0</v>
      </c>
      <c r="I17" s="5">
        <v>3675</v>
      </c>
      <c r="J17" s="5">
        <v>0</v>
      </c>
    </row>
    <row r="18" spans="1:10" hidden="1">
      <c r="A18" s="182" t="s">
        <v>386</v>
      </c>
      <c r="B18" s="182" t="s">
        <v>384</v>
      </c>
      <c r="C18" s="5">
        <v>3675</v>
      </c>
      <c r="D18" s="5">
        <v>0</v>
      </c>
      <c r="E18" s="5">
        <v>0</v>
      </c>
      <c r="F18" s="5">
        <v>0</v>
      </c>
      <c r="G18" s="5">
        <v>3675</v>
      </c>
      <c r="H18" s="5">
        <v>0</v>
      </c>
      <c r="I18" s="5">
        <v>3675</v>
      </c>
      <c r="J18" s="5">
        <v>0</v>
      </c>
    </row>
    <row r="19" spans="1:10" hidden="1">
      <c r="A19" s="182" t="s">
        <v>387</v>
      </c>
      <c r="B19" s="182" t="s">
        <v>388</v>
      </c>
      <c r="C19" s="5">
        <v>350</v>
      </c>
      <c r="D19" s="5">
        <v>0</v>
      </c>
      <c r="E19" s="5">
        <v>0</v>
      </c>
      <c r="F19" s="5">
        <v>0</v>
      </c>
      <c r="G19" s="5">
        <v>350</v>
      </c>
      <c r="H19" s="5">
        <v>0</v>
      </c>
      <c r="I19" s="5">
        <v>350</v>
      </c>
      <c r="J19" s="5">
        <v>0</v>
      </c>
    </row>
    <row r="20" spans="1:10" hidden="1">
      <c r="A20" s="182" t="s">
        <v>389</v>
      </c>
      <c r="B20" s="182" t="s">
        <v>388</v>
      </c>
      <c r="C20" s="5">
        <v>350</v>
      </c>
      <c r="D20" s="5">
        <v>0</v>
      </c>
      <c r="E20" s="5">
        <v>0</v>
      </c>
      <c r="F20" s="5">
        <v>0</v>
      </c>
      <c r="G20" s="5">
        <v>350</v>
      </c>
      <c r="H20" s="5">
        <v>0</v>
      </c>
      <c r="I20" s="5">
        <v>350</v>
      </c>
      <c r="J20" s="5">
        <v>0</v>
      </c>
    </row>
    <row r="21" spans="1:10" hidden="1">
      <c r="A21" s="182" t="s">
        <v>390</v>
      </c>
      <c r="B21" s="182" t="s">
        <v>391</v>
      </c>
      <c r="C21" s="5">
        <v>350</v>
      </c>
      <c r="D21" s="5">
        <v>0</v>
      </c>
      <c r="E21" s="5">
        <v>0</v>
      </c>
      <c r="F21" s="5">
        <v>0</v>
      </c>
      <c r="G21" s="5">
        <v>350</v>
      </c>
      <c r="H21" s="5">
        <v>0</v>
      </c>
      <c r="I21" s="5">
        <v>350</v>
      </c>
      <c r="J21" s="5">
        <v>0</v>
      </c>
    </row>
    <row r="22" spans="1:10" hidden="1">
      <c r="A22" s="182" t="s">
        <v>2377</v>
      </c>
      <c r="B22" s="182" t="s">
        <v>392</v>
      </c>
      <c r="C22" s="5">
        <v>26874324.739999998</v>
      </c>
      <c r="D22" s="5">
        <v>12801159.890000001</v>
      </c>
      <c r="E22" s="5">
        <v>1193340.31</v>
      </c>
      <c r="F22" s="5">
        <v>995058.73</v>
      </c>
      <c r="G22" s="5">
        <v>28067665.050000001</v>
      </c>
      <c r="H22" s="5">
        <v>13796218.619999999</v>
      </c>
      <c r="I22" s="5">
        <v>14271446.43</v>
      </c>
      <c r="J22" s="5">
        <v>0</v>
      </c>
    </row>
    <row r="23" spans="1:10" hidden="1">
      <c r="A23" s="182" t="s">
        <v>393</v>
      </c>
      <c r="B23" s="182" t="s">
        <v>394</v>
      </c>
      <c r="C23" s="5">
        <v>9592234.5399999991</v>
      </c>
      <c r="D23" s="5">
        <v>0</v>
      </c>
      <c r="E23" s="5">
        <v>260822.77</v>
      </c>
      <c r="F23" s="5">
        <v>0</v>
      </c>
      <c r="G23" s="5">
        <v>9853057.3100000005</v>
      </c>
      <c r="H23" s="5">
        <v>0</v>
      </c>
      <c r="I23" s="5">
        <v>9853057.3100000005</v>
      </c>
      <c r="J23" s="5">
        <v>0</v>
      </c>
    </row>
    <row r="24" spans="1:10" hidden="1">
      <c r="A24" s="182" t="s">
        <v>395</v>
      </c>
      <c r="B24" s="182" t="s">
        <v>394</v>
      </c>
      <c r="C24" s="5">
        <v>8917988.5899999999</v>
      </c>
      <c r="D24" s="5">
        <v>0</v>
      </c>
      <c r="E24" s="5">
        <v>255827.77</v>
      </c>
      <c r="F24" s="5">
        <v>0</v>
      </c>
      <c r="G24" s="5">
        <v>9173816.3599999994</v>
      </c>
      <c r="H24" s="5">
        <v>0</v>
      </c>
      <c r="I24" s="5">
        <v>9173816.3599999994</v>
      </c>
      <c r="J24" s="5">
        <v>0</v>
      </c>
    </row>
    <row r="25" spans="1:10" hidden="1">
      <c r="A25" s="182" t="s">
        <v>396</v>
      </c>
      <c r="B25" s="182" t="s">
        <v>397</v>
      </c>
      <c r="C25" s="5">
        <v>8917988.5899999999</v>
      </c>
      <c r="D25" s="5">
        <v>0</v>
      </c>
      <c r="E25" s="5">
        <v>255827.77</v>
      </c>
      <c r="F25" s="5">
        <v>0</v>
      </c>
      <c r="G25" s="5">
        <v>9173816.3599999994</v>
      </c>
      <c r="H25" s="5">
        <v>0</v>
      </c>
      <c r="I25" s="5">
        <v>9173816.3599999994</v>
      </c>
      <c r="J25" s="5">
        <v>0</v>
      </c>
    </row>
    <row r="26" spans="1:10" hidden="1">
      <c r="A26" s="182" t="s">
        <v>398</v>
      </c>
      <c r="B26" s="182" t="s">
        <v>399</v>
      </c>
      <c r="C26" s="5">
        <v>5226</v>
      </c>
      <c r="D26" s="5">
        <v>0</v>
      </c>
      <c r="E26" s="5">
        <v>0</v>
      </c>
      <c r="F26" s="5">
        <v>0</v>
      </c>
      <c r="G26" s="5">
        <v>5226</v>
      </c>
      <c r="H26" s="5">
        <v>0</v>
      </c>
      <c r="I26" s="5">
        <v>5226</v>
      </c>
      <c r="J26" s="5">
        <v>0</v>
      </c>
    </row>
    <row r="27" spans="1:10" hidden="1">
      <c r="A27" s="182" t="s">
        <v>400</v>
      </c>
      <c r="B27" s="182" t="s">
        <v>399</v>
      </c>
      <c r="C27" s="5">
        <v>5226</v>
      </c>
      <c r="D27" s="5">
        <v>0</v>
      </c>
      <c r="E27" s="5">
        <v>0</v>
      </c>
      <c r="F27" s="5">
        <v>0</v>
      </c>
      <c r="G27" s="5">
        <v>5226</v>
      </c>
      <c r="H27" s="5">
        <v>0</v>
      </c>
      <c r="I27" s="5">
        <v>5226</v>
      </c>
      <c r="J27" s="5">
        <v>0</v>
      </c>
    </row>
    <row r="28" spans="1:10" hidden="1">
      <c r="A28" s="182" t="s">
        <v>401</v>
      </c>
      <c r="B28" s="182" t="s">
        <v>402</v>
      </c>
      <c r="C28" s="5">
        <v>664019.94999999995</v>
      </c>
      <c r="D28" s="5">
        <v>0</v>
      </c>
      <c r="E28" s="5">
        <v>4995</v>
      </c>
      <c r="F28" s="5">
        <v>0</v>
      </c>
      <c r="G28" s="5">
        <v>669014.94999999995</v>
      </c>
      <c r="H28" s="5">
        <v>0</v>
      </c>
      <c r="I28" s="5">
        <v>669014.94999999995</v>
      </c>
      <c r="J28" s="5">
        <v>0</v>
      </c>
    </row>
    <row r="29" spans="1:10" hidden="1">
      <c r="A29" s="182" t="s">
        <v>403</v>
      </c>
      <c r="B29" s="182" t="s">
        <v>402</v>
      </c>
      <c r="C29" s="5">
        <v>664019.94999999995</v>
      </c>
      <c r="D29" s="5">
        <v>0</v>
      </c>
      <c r="E29" s="5">
        <v>4995</v>
      </c>
      <c r="F29" s="5">
        <v>0</v>
      </c>
      <c r="G29" s="5">
        <v>669014.94999999995</v>
      </c>
      <c r="H29" s="5">
        <v>0</v>
      </c>
      <c r="I29" s="5">
        <v>669014.94999999995</v>
      </c>
      <c r="J29" s="5">
        <v>0</v>
      </c>
    </row>
    <row r="30" spans="1:10" hidden="1">
      <c r="A30" s="182" t="s">
        <v>404</v>
      </c>
      <c r="B30" s="182" t="s">
        <v>405</v>
      </c>
      <c r="C30" s="5">
        <v>5000</v>
      </c>
      <c r="D30" s="5">
        <v>0</v>
      </c>
      <c r="E30" s="5">
        <v>0</v>
      </c>
      <c r="F30" s="5">
        <v>0</v>
      </c>
      <c r="G30" s="5">
        <v>5000</v>
      </c>
      <c r="H30" s="5">
        <v>0</v>
      </c>
      <c r="I30" s="5">
        <v>5000</v>
      </c>
      <c r="J30" s="5">
        <v>0</v>
      </c>
    </row>
    <row r="31" spans="1:10" hidden="1">
      <c r="A31" s="182" t="s">
        <v>406</v>
      </c>
      <c r="B31" s="182" t="s">
        <v>405</v>
      </c>
      <c r="C31" s="5">
        <v>5000</v>
      </c>
      <c r="D31" s="5">
        <v>0</v>
      </c>
      <c r="E31" s="5">
        <v>0</v>
      </c>
      <c r="F31" s="5">
        <v>0</v>
      </c>
      <c r="G31" s="5">
        <v>5000</v>
      </c>
      <c r="H31" s="5">
        <v>0</v>
      </c>
      <c r="I31" s="5">
        <v>5000</v>
      </c>
      <c r="J31" s="5">
        <v>0</v>
      </c>
    </row>
    <row r="32" spans="1:10" hidden="1">
      <c r="A32" s="182" t="s">
        <v>407</v>
      </c>
      <c r="B32" s="182" t="s">
        <v>408</v>
      </c>
      <c r="C32" s="5">
        <v>4944.6000000000004</v>
      </c>
      <c r="D32" s="5">
        <v>0</v>
      </c>
      <c r="E32" s="5">
        <v>0</v>
      </c>
      <c r="F32" s="5">
        <v>0</v>
      </c>
      <c r="G32" s="5">
        <v>4944.6000000000004</v>
      </c>
      <c r="H32" s="5">
        <v>0</v>
      </c>
      <c r="I32" s="5">
        <v>4944.6000000000004</v>
      </c>
      <c r="J32" s="5">
        <v>0</v>
      </c>
    </row>
    <row r="33" spans="1:10" hidden="1">
      <c r="A33" s="182" t="s">
        <v>409</v>
      </c>
      <c r="B33" s="182" t="s">
        <v>408</v>
      </c>
      <c r="C33" s="5">
        <v>4944.6000000000004</v>
      </c>
      <c r="D33" s="5">
        <v>0</v>
      </c>
      <c r="E33" s="5">
        <v>0</v>
      </c>
      <c r="F33" s="5">
        <v>0</v>
      </c>
      <c r="G33" s="5">
        <v>4944.6000000000004</v>
      </c>
      <c r="H33" s="5">
        <v>0</v>
      </c>
      <c r="I33" s="5">
        <v>4944.6000000000004</v>
      </c>
      <c r="J33" s="5">
        <v>0</v>
      </c>
    </row>
    <row r="34" spans="1:10" hidden="1">
      <c r="A34" s="182" t="s">
        <v>410</v>
      </c>
      <c r="B34" s="182" t="s">
        <v>408</v>
      </c>
      <c r="C34" s="5">
        <v>4944.6000000000004</v>
      </c>
      <c r="D34" s="5">
        <v>0</v>
      </c>
      <c r="E34" s="5">
        <v>0</v>
      </c>
      <c r="F34" s="5">
        <v>0</v>
      </c>
      <c r="G34" s="5">
        <v>4944.6000000000004</v>
      </c>
      <c r="H34" s="5">
        <v>0</v>
      </c>
      <c r="I34" s="5">
        <v>4944.6000000000004</v>
      </c>
      <c r="J34" s="5">
        <v>0</v>
      </c>
    </row>
    <row r="35" spans="1:10" hidden="1">
      <c r="A35" s="182" t="s">
        <v>411</v>
      </c>
      <c r="B35" s="182" t="s">
        <v>412</v>
      </c>
      <c r="C35" s="5">
        <v>16333121.939999999</v>
      </c>
      <c r="D35" s="5">
        <v>0</v>
      </c>
      <c r="E35" s="5">
        <v>932517.54</v>
      </c>
      <c r="F35" s="5">
        <v>0</v>
      </c>
      <c r="G35" s="5">
        <v>17265639.48</v>
      </c>
      <c r="H35" s="5">
        <v>0</v>
      </c>
      <c r="I35" s="5">
        <v>17265639.48</v>
      </c>
      <c r="J35" s="5">
        <v>0</v>
      </c>
    </row>
    <row r="36" spans="1:10" hidden="1">
      <c r="A36" s="182" t="s">
        <v>413</v>
      </c>
      <c r="B36" s="182" t="s">
        <v>414</v>
      </c>
      <c r="C36" s="5">
        <v>1990171.43</v>
      </c>
      <c r="D36" s="5">
        <v>0</v>
      </c>
      <c r="E36" s="5">
        <v>676993.83</v>
      </c>
      <c r="F36" s="5">
        <v>0</v>
      </c>
      <c r="G36" s="5">
        <v>2667165.2599999998</v>
      </c>
      <c r="H36" s="5">
        <v>0</v>
      </c>
      <c r="I36" s="5">
        <v>2667165.2599999998</v>
      </c>
      <c r="J36" s="5">
        <v>0</v>
      </c>
    </row>
    <row r="37" spans="1:10" hidden="1">
      <c r="A37" s="182" t="s">
        <v>415</v>
      </c>
      <c r="B37" s="182" t="s">
        <v>416</v>
      </c>
      <c r="C37" s="5">
        <v>1990171.43</v>
      </c>
      <c r="D37" s="5">
        <v>0</v>
      </c>
      <c r="E37" s="5">
        <v>676993.83</v>
      </c>
      <c r="F37" s="5">
        <v>0</v>
      </c>
      <c r="G37" s="5">
        <v>2667165.2599999998</v>
      </c>
      <c r="H37" s="5">
        <v>0</v>
      </c>
      <c r="I37" s="5">
        <v>2667165.2599999998</v>
      </c>
      <c r="J37" s="5">
        <v>0</v>
      </c>
    </row>
    <row r="38" spans="1:10" hidden="1">
      <c r="A38" s="182" t="s">
        <v>417</v>
      </c>
      <c r="B38" s="182" t="s">
        <v>418</v>
      </c>
      <c r="C38" s="5">
        <v>5589969.8700000001</v>
      </c>
      <c r="D38" s="5">
        <v>0</v>
      </c>
      <c r="E38" s="5">
        <v>245529.31</v>
      </c>
      <c r="F38" s="5">
        <v>0</v>
      </c>
      <c r="G38" s="5">
        <v>5835499.1799999997</v>
      </c>
      <c r="H38" s="5">
        <v>0</v>
      </c>
      <c r="I38" s="5">
        <v>5835499.1799999997</v>
      </c>
      <c r="J38" s="5">
        <v>0</v>
      </c>
    </row>
    <row r="39" spans="1:10" hidden="1">
      <c r="A39" s="182" t="s">
        <v>419</v>
      </c>
      <c r="B39" s="182" t="s">
        <v>420</v>
      </c>
      <c r="C39" s="5">
        <v>5248370.74</v>
      </c>
      <c r="D39" s="5">
        <v>0</v>
      </c>
      <c r="E39" s="5">
        <v>245529.31</v>
      </c>
      <c r="F39" s="5">
        <v>0</v>
      </c>
      <c r="G39" s="5">
        <v>5493900.0499999998</v>
      </c>
      <c r="H39" s="5">
        <v>0</v>
      </c>
      <c r="I39" s="5">
        <v>5493900.0499999998</v>
      </c>
      <c r="J39" s="5">
        <v>0</v>
      </c>
    </row>
    <row r="40" spans="1:10" hidden="1">
      <c r="A40" s="182" t="s">
        <v>421</v>
      </c>
      <c r="B40" s="182" t="s">
        <v>422</v>
      </c>
      <c r="C40" s="5">
        <v>341599.13</v>
      </c>
      <c r="D40" s="5">
        <v>0</v>
      </c>
      <c r="E40" s="5">
        <v>0</v>
      </c>
      <c r="F40" s="5">
        <v>0</v>
      </c>
      <c r="G40" s="5">
        <v>341599.13</v>
      </c>
      <c r="H40" s="5">
        <v>0</v>
      </c>
      <c r="I40" s="5">
        <v>341599.13</v>
      </c>
      <c r="J40" s="5">
        <v>0</v>
      </c>
    </row>
    <row r="41" spans="1:10" hidden="1">
      <c r="A41" s="182" t="s">
        <v>423</v>
      </c>
      <c r="B41" s="182" t="s">
        <v>424</v>
      </c>
      <c r="C41" s="5">
        <v>5087838.88</v>
      </c>
      <c r="D41" s="5">
        <v>0</v>
      </c>
      <c r="E41" s="5">
        <v>9994.4</v>
      </c>
      <c r="F41" s="5">
        <v>0</v>
      </c>
      <c r="G41" s="5">
        <v>5097833.28</v>
      </c>
      <c r="H41" s="5">
        <v>0</v>
      </c>
      <c r="I41" s="5">
        <v>5097833.28</v>
      </c>
      <c r="J41" s="5">
        <v>0</v>
      </c>
    </row>
    <row r="42" spans="1:10" hidden="1">
      <c r="A42" s="182" t="s">
        <v>425</v>
      </c>
      <c r="B42" s="182" t="s">
        <v>426</v>
      </c>
      <c r="C42" s="5">
        <v>5087838.88</v>
      </c>
      <c r="D42" s="5">
        <v>0</v>
      </c>
      <c r="E42" s="5">
        <v>9994.4</v>
      </c>
      <c r="F42" s="5">
        <v>0</v>
      </c>
      <c r="G42" s="5">
        <v>5097833.28</v>
      </c>
      <c r="H42" s="5">
        <v>0</v>
      </c>
      <c r="I42" s="5">
        <v>5097833.28</v>
      </c>
      <c r="J42" s="5">
        <v>0</v>
      </c>
    </row>
    <row r="43" spans="1:10" hidden="1">
      <c r="A43" s="182" t="s">
        <v>427</v>
      </c>
      <c r="B43" s="182" t="s">
        <v>428</v>
      </c>
      <c r="C43" s="5">
        <v>3129727.5</v>
      </c>
      <c r="D43" s="5">
        <v>0</v>
      </c>
      <c r="E43" s="5">
        <v>0</v>
      </c>
      <c r="F43" s="5">
        <v>0</v>
      </c>
      <c r="G43" s="5">
        <v>3129727.5</v>
      </c>
      <c r="H43" s="5">
        <v>0</v>
      </c>
      <c r="I43" s="5">
        <v>3129727.5</v>
      </c>
      <c r="J43" s="5">
        <v>0</v>
      </c>
    </row>
    <row r="44" spans="1:10" hidden="1">
      <c r="A44" s="182" t="s">
        <v>429</v>
      </c>
      <c r="B44" s="182" t="s">
        <v>430</v>
      </c>
      <c r="C44" s="5">
        <v>3129727.5</v>
      </c>
      <c r="D44" s="5">
        <v>0</v>
      </c>
      <c r="E44" s="5">
        <v>0</v>
      </c>
      <c r="F44" s="5">
        <v>0</v>
      </c>
      <c r="G44" s="5">
        <v>3129727.5</v>
      </c>
      <c r="H44" s="5">
        <v>0</v>
      </c>
      <c r="I44" s="5">
        <v>3129727.5</v>
      </c>
      <c r="J44" s="5">
        <v>0</v>
      </c>
    </row>
    <row r="45" spans="1:10" hidden="1">
      <c r="A45" s="182" t="s">
        <v>431</v>
      </c>
      <c r="B45" s="182" t="s">
        <v>432</v>
      </c>
      <c r="C45" s="5">
        <v>535414.26</v>
      </c>
      <c r="D45" s="5">
        <v>0</v>
      </c>
      <c r="E45" s="5">
        <v>0</v>
      </c>
      <c r="F45" s="5">
        <v>0</v>
      </c>
      <c r="G45" s="5">
        <v>535414.26</v>
      </c>
      <c r="H45" s="5">
        <v>0</v>
      </c>
      <c r="I45" s="5">
        <v>535414.26</v>
      </c>
      <c r="J45" s="5">
        <v>0</v>
      </c>
    </row>
    <row r="46" spans="1:10" hidden="1">
      <c r="A46" s="182" t="s">
        <v>433</v>
      </c>
      <c r="B46" s="182" t="s">
        <v>432</v>
      </c>
      <c r="C46" s="5">
        <v>535414.26</v>
      </c>
      <c r="D46" s="5">
        <v>0</v>
      </c>
      <c r="E46" s="5">
        <v>0</v>
      </c>
      <c r="F46" s="5">
        <v>0</v>
      </c>
      <c r="G46" s="5">
        <v>535414.26</v>
      </c>
      <c r="H46" s="5">
        <v>0</v>
      </c>
      <c r="I46" s="5">
        <v>535414.26</v>
      </c>
      <c r="J46" s="5">
        <v>0</v>
      </c>
    </row>
    <row r="47" spans="1:10" hidden="1">
      <c r="A47" s="182" t="s">
        <v>434</v>
      </c>
      <c r="B47" s="182" t="s">
        <v>435</v>
      </c>
      <c r="C47" s="5">
        <v>238483.84</v>
      </c>
      <c r="D47" s="5">
        <v>0</v>
      </c>
      <c r="E47" s="5">
        <v>0</v>
      </c>
      <c r="F47" s="5">
        <v>0</v>
      </c>
      <c r="G47" s="5">
        <v>238483.84</v>
      </c>
      <c r="H47" s="5">
        <v>0</v>
      </c>
      <c r="I47" s="5">
        <v>238483.84</v>
      </c>
      <c r="J47" s="5">
        <v>0</v>
      </c>
    </row>
    <row r="48" spans="1:10" hidden="1">
      <c r="A48" s="182" t="s">
        <v>436</v>
      </c>
      <c r="B48" s="182" t="s">
        <v>435</v>
      </c>
      <c r="C48" s="5">
        <v>238483.84</v>
      </c>
      <c r="D48" s="5">
        <v>0</v>
      </c>
      <c r="E48" s="5">
        <v>0</v>
      </c>
      <c r="F48" s="5">
        <v>0</v>
      </c>
      <c r="G48" s="5">
        <v>238483.84</v>
      </c>
      <c r="H48" s="5">
        <v>0</v>
      </c>
      <c r="I48" s="5">
        <v>238483.84</v>
      </c>
      <c r="J48" s="5">
        <v>0</v>
      </c>
    </row>
    <row r="49" spans="1:10" hidden="1">
      <c r="A49" s="182" t="s">
        <v>437</v>
      </c>
      <c r="B49" s="182" t="s">
        <v>438</v>
      </c>
      <c r="C49" s="5">
        <v>138483.84</v>
      </c>
      <c r="D49" s="5">
        <v>0</v>
      </c>
      <c r="E49" s="5">
        <v>0</v>
      </c>
      <c r="F49" s="5">
        <v>0</v>
      </c>
      <c r="G49" s="5">
        <v>138483.84</v>
      </c>
      <c r="H49" s="5">
        <v>0</v>
      </c>
      <c r="I49" s="5">
        <v>138483.84</v>
      </c>
      <c r="J49" s="5">
        <v>0</v>
      </c>
    </row>
    <row r="50" spans="1:10" hidden="1">
      <c r="A50" s="182" t="s">
        <v>439</v>
      </c>
      <c r="B50" s="182" t="s">
        <v>372</v>
      </c>
      <c r="C50" s="5">
        <v>100000</v>
      </c>
      <c r="D50" s="5">
        <v>0</v>
      </c>
      <c r="E50" s="5">
        <v>0</v>
      </c>
      <c r="F50" s="5">
        <v>0</v>
      </c>
      <c r="G50" s="5">
        <v>100000</v>
      </c>
      <c r="H50" s="5">
        <v>0</v>
      </c>
      <c r="I50" s="5">
        <v>100000</v>
      </c>
      <c r="J50" s="5">
        <v>0</v>
      </c>
    </row>
    <row r="51" spans="1:10" hidden="1">
      <c r="A51" s="182" t="s">
        <v>440</v>
      </c>
      <c r="B51" s="182" t="s">
        <v>441</v>
      </c>
      <c r="C51" s="5">
        <v>502708.12</v>
      </c>
      <c r="D51" s="5">
        <v>0</v>
      </c>
      <c r="E51" s="5">
        <v>0</v>
      </c>
      <c r="F51" s="5">
        <v>0</v>
      </c>
      <c r="G51" s="5">
        <v>502708.12</v>
      </c>
      <c r="H51" s="5">
        <v>0</v>
      </c>
      <c r="I51" s="5">
        <v>502708.12</v>
      </c>
      <c r="J51" s="5">
        <v>0</v>
      </c>
    </row>
    <row r="52" spans="1:10" hidden="1">
      <c r="A52" s="182" t="s">
        <v>442</v>
      </c>
      <c r="B52" s="182" t="s">
        <v>441</v>
      </c>
      <c r="C52" s="5">
        <v>502708.12</v>
      </c>
      <c r="D52" s="5">
        <v>0</v>
      </c>
      <c r="E52" s="5">
        <v>0</v>
      </c>
      <c r="F52" s="5">
        <v>0</v>
      </c>
      <c r="G52" s="5">
        <v>502708.12</v>
      </c>
      <c r="H52" s="5">
        <v>0</v>
      </c>
      <c r="I52" s="5">
        <v>502708.12</v>
      </c>
      <c r="J52" s="5">
        <v>0</v>
      </c>
    </row>
    <row r="53" spans="1:10" hidden="1">
      <c r="A53" s="182" t="s">
        <v>443</v>
      </c>
      <c r="B53" s="182" t="s">
        <v>444</v>
      </c>
      <c r="C53" s="5">
        <v>502708.12</v>
      </c>
      <c r="D53" s="5">
        <v>0</v>
      </c>
      <c r="E53" s="5">
        <v>0</v>
      </c>
      <c r="F53" s="5">
        <v>0</v>
      </c>
      <c r="G53" s="5">
        <v>502708.12</v>
      </c>
      <c r="H53" s="5">
        <v>0</v>
      </c>
      <c r="I53" s="5">
        <v>502708.12</v>
      </c>
      <c r="J53" s="5">
        <v>0</v>
      </c>
    </row>
    <row r="54" spans="1:10" hidden="1">
      <c r="A54" s="182" t="s">
        <v>445</v>
      </c>
      <c r="B54" s="182" t="s">
        <v>446</v>
      </c>
      <c r="C54" s="5">
        <v>22.5</v>
      </c>
      <c r="D54" s="5">
        <v>0</v>
      </c>
      <c r="E54" s="5">
        <v>0</v>
      </c>
      <c r="F54" s="5">
        <v>0</v>
      </c>
      <c r="G54" s="5">
        <v>22.5</v>
      </c>
      <c r="H54" s="5">
        <v>0</v>
      </c>
      <c r="I54" s="5">
        <v>22.5</v>
      </c>
      <c r="J54" s="5">
        <v>0</v>
      </c>
    </row>
    <row r="55" spans="1:10" hidden="1">
      <c r="A55" s="182" t="s">
        <v>447</v>
      </c>
      <c r="B55" s="182" t="s">
        <v>446</v>
      </c>
      <c r="C55" s="5">
        <v>22.5</v>
      </c>
      <c r="D55" s="5">
        <v>0</v>
      </c>
      <c r="E55" s="5">
        <v>0</v>
      </c>
      <c r="F55" s="5">
        <v>0</v>
      </c>
      <c r="G55" s="5">
        <v>22.5</v>
      </c>
      <c r="H55" s="5">
        <v>0</v>
      </c>
      <c r="I55" s="5">
        <v>22.5</v>
      </c>
      <c r="J55" s="5">
        <v>0</v>
      </c>
    </row>
    <row r="56" spans="1:10" hidden="1">
      <c r="A56" s="182" t="s">
        <v>448</v>
      </c>
      <c r="B56" s="182" t="s">
        <v>446</v>
      </c>
      <c r="C56" s="5">
        <v>22.5</v>
      </c>
      <c r="D56" s="5">
        <v>0</v>
      </c>
      <c r="E56" s="5">
        <v>0</v>
      </c>
      <c r="F56" s="5">
        <v>0</v>
      </c>
      <c r="G56" s="5">
        <v>22.5</v>
      </c>
      <c r="H56" s="5">
        <v>0</v>
      </c>
      <c r="I56" s="5">
        <v>22.5</v>
      </c>
      <c r="J56" s="5">
        <v>0</v>
      </c>
    </row>
    <row r="57" spans="1:10" hidden="1">
      <c r="A57" s="182" t="s">
        <v>449</v>
      </c>
      <c r="B57" s="182" t="s">
        <v>450</v>
      </c>
      <c r="C57" s="5">
        <v>87680.74</v>
      </c>
      <c r="D57" s="5">
        <v>0</v>
      </c>
      <c r="E57" s="5">
        <v>0</v>
      </c>
      <c r="F57" s="5">
        <v>0</v>
      </c>
      <c r="G57" s="5">
        <v>87680.74</v>
      </c>
      <c r="H57" s="5">
        <v>0</v>
      </c>
      <c r="I57" s="5">
        <v>87680.74</v>
      </c>
      <c r="J57" s="5">
        <v>0</v>
      </c>
    </row>
    <row r="58" spans="1:10" hidden="1">
      <c r="A58" s="182" t="s">
        <v>451</v>
      </c>
      <c r="B58" s="182" t="s">
        <v>450</v>
      </c>
      <c r="C58" s="5">
        <v>87680.74</v>
      </c>
      <c r="D58" s="5">
        <v>0</v>
      </c>
      <c r="E58" s="5">
        <v>0</v>
      </c>
      <c r="F58" s="5">
        <v>0</v>
      </c>
      <c r="G58" s="5">
        <v>87680.74</v>
      </c>
      <c r="H58" s="5">
        <v>0</v>
      </c>
      <c r="I58" s="5">
        <v>87680.74</v>
      </c>
      <c r="J58" s="5">
        <v>0</v>
      </c>
    </row>
    <row r="59" spans="1:10" hidden="1">
      <c r="A59" s="182" t="s">
        <v>452</v>
      </c>
      <c r="B59" s="182" t="s">
        <v>450</v>
      </c>
      <c r="C59" s="5">
        <v>87680.74</v>
      </c>
      <c r="D59" s="5">
        <v>0</v>
      </c>
      <c r="E59" s="5">
        <v>0</v>
      </c>
      <c r="F59" s="5">
        <v>0</v>
      </c>
      <c r="G59" s="5">
        <v>87680.74</v>
      </c>
      <c r="H59" s="5">
        <v>0</v>
      </c>
      <c r="I59" s="5">
        <v>87680.74</v>
      </c>
      <c r="J59" s="5">
        <v>0</v>
      </c>
    </row>
    <row r="60" spans="1:10" hidden="1">
      <c r="A60" s="182" t="s">
        <v>453</v>
      </c>
      <c r="B60" s="182" t="s">
        <v>454</v>
      </c>
      <c r="C60" s="5">
        <v>6925</v>
      </c>
      <c r="D60" s="5">
        <v>0</v>
      </c>
      <c r="E60" s="5">
        <v>0</v>
      </c>
      <c r="F60" s="5">
        <v>0</v>
      </c>
      <c r="G60" s="5">
        <v>6925</v>
      </c>
      <c r="H60" s="5">
        <v>0</v>
      </c>
      <c r="I60" s="5">
        <v>6925</v>
      </c>
      <c r="J60" s="5">
        <v>0</v>
      </c>
    </row>
    <row r="61" spans="1:10" hidden="1">
      <c r="A61" s="182" t="s">
        <v>455</v>
      </c>
      <c r="B61" s="182" t="s">
        <v>454</v>
      </c>
      <c r="C61" s="5">
        <v>6925</v>
      </c>
      <c r="D61" s="5">
        <v>0</v>
      </c>
      <c r="E61" s="5">
        <v>0</v>
      </c>
      <c r="F61" s="5">
        <v>0</v>
      </c>
      <c r="G61" s="5">
        <v>6925</v>
      </c>
      <c r="H61" s="5">
        <v>0</v>
      </c>
      <c r="I61" s="5">
        <v>6925</v>
      </c>
      <c r="J61" s="5">
        <v>0</v>
      </c>
    </row>
    <row r="62" spans="1:10" hidden="1">
      <c r="A62" s="182" t="s">
        <v>456</v>
      </c>
      <c r="B62" s="182" t="s">
        <v>457</v>
      </c>
      <c r="C62" s="5">
        <v>6925</v>
      </c>
      <c r="D62" s="5">
        <v>0</v>
      </c>
      <c r="E62" s="5">
        <v>0</v>
      </c>
      <c r="F62" s="5">
        <v>0</v>
      </c>
      <c r="G62" s="5">
        <v>6925</v>
      </c>
      <c r="H62" s="5">
        <v>0</v>
      </c>
      <c r="I62" s="5">
        <v>6925</v>
      </c>
      <c r="J62" s="5">
        <v>0</v>
      </c>
    </row>
    <row r="63" spans="1:10" hidden="1">
      <c r="A63" s="182" t="s">
        <v>458</v>
      </c>
      <c r="B63" s="182" t="s">
        <v>459</v>
      </c>
      <c r="C63" s="5">
        <v>108203.46</v>
      </c>
      <c r="D63" s="5">
        <v>0</v>
      </c>
      <c r="E63" s="5">
        <v>0</v>
      </c>
      <c r="F63" s="5">
        <v>0</v>
      </c>
      <c r="G63" s="5">
        <v>108203.46</v>
      </c>
      <c r="H63" s="5">
        <v>0</v>
      </c>
      <c r="I63" s="5">
        <v>108203.46</v>
      </c>
      <c r="J63" s="5">
        <v>0</v>
      </c>
    </row>
    <row r="64" spans="1:10" hidden="1">
      <c r="A64" s="182" t="s">
        <v>460</v>
      </c>
      <c r="B64" s="182" t="s">
        <v>459</v>
      </c>
      <c r="C64" s="5">
        <v>108203.46</v>
      </c>
      <c r="D64" s="5">
        <v>0</v>
      </c>
      <c r="E64" s="5">
        <v>0</v>
      </c>
      <c r="F64" s="5">
        <v>0</v>
      </c>
      <c r="G64" s="5">
        <v>108203.46</v>
      </c>
      <c r="H64" s="5">
        <v>0</v>
      </c>
      <c r="I64" s="5">
        <v>108203.46</v>
      </c>
      <c r="J64" s="5">
        <v>0</v>
      </c>
    </row>
    <row r="65" spans="1:10" hidden="1">
      <c r="A65" s="182" t="s">
        <v>461</v>
      </c>
      <c r="B65" s="182" t="s">
        <v>459</v>
      </c>
      <c r="C65" s="5">
        <v>108203.46</v>
      </c>
      <c r="D65" s="5">
        <v>0</v>
      </c>
      <c r="E65" s="5">
        <v>0</v>
      </c>
      <c r="F65" s="5">
        <v>0</v>
      </c>
      <c r="G65" s="5">
        <v>108203.46</v>
      </c>
      <c r="H65" s="5">
        <v>0</v>
      </c>
      <c r="I65" s="5">
        <v>108203.46</v>
      </c>
      <c r="J65" s="5">
        <v>0</v>
      </c>
    </row>
    <row r="66" spans="1:10" hidden="1">
      <c r="A66" s="182" t="s">
        <v>462</v>
      </c>
      <c r="B66" s="182" t="s">
        <v>463</v>
      </c>
      <c r="C66" s="5">
        <v>0</v>
      </c>
      <c r="D66" s="5">
        <v>12801159.890000001</v>
      </c>
      <c r="E66" s="5">
        <v>0</v>
      </c>
      <c r="F66" s="5">
        <v>995058.73</v>
      </c>
      <c r="G66" s="5">
        <v>0</v>
      </c>
      <c r="H66" s="5">
        <v>13796218.619999999</v>
      </c>
      <c r="I66" s="5">
        <v>0</v>
      </c>
      <c r="J66" s="5">
        <v>13796218.619999999</v>
      </c>
    </row>
    <row r="67" spans="1:10" hidden="1">
      <c r="A67" s="182" t="s">
        <v>464</v>
      </c>
      <c r="B67" s="182" t="s">
        <v>465</v>
      </c>
      <c r="C67" s="5">
        <v>0</v>
      </c>
      <c r="D67" s="5">
        <v>5760972.96</v>
      </c>
      <c r="E67" s="5">
        <v>0</v>
      </c>
      <c r="F67" s="5">
        <v>345951.03</v>
      </c>
      <c r="G67" s="5">
        <v>0</v>
      </c>
      <c r="H67" s="5">
        <v>6106923.9900000002</v>
      </c>
      <c r="I67" s="5">
        <v>0</v>
      </c>
      <c r="J67" s="5">
        <v>6106923.9900000002</v>
      </c>
    </row>
    <row r="68" spans="1:10" hidden="1">
      <c r="A68" s="182" t="s">
        <v>466</v>
      </c>
      <c r="B68" s="182" t="s">
        <v>467</v>
      </c>
      <c r="C68" s="5">
        <v>0</v>
      </c>
      <c r="D68" s="5">
        <v>5760972.96</v>
      </c>
      <c r="E68" s="5">
        <v>0</v>
      </c>
      <c r="F68" s="5">
        <v>345951.03</v>
      </c>
      <c r="G68" s="5">
        <v>0</v>
      </c>
      <c r="H68" s="5">
        <v>6106923.9900000002</v>
      </c>
      <c r="I68" s="5">
        <v>0</v>
      </c>
      <c r="J68" s="5">
        <v>6106923.9900000002</v>
      </c>
    </row>
    <row r="69" spans="1:10" hidden="1">
      <c r="A69" s="182" t="s">
        <v>468</v>
      </c>
      <c r="B69" s="182" t="s">
        <v>469</v>
      </c>
      <c r="C69" s="5">
        <v>0</v>
      </c>
      <c r="D69" s="5">
        <v>494.45</v>
      </c>
      <c r="E69" s="5">
        <v>0</v>
      </c>
      <c r="F69" s="5">
        <v>197.78</v>
      </c>
      <c r="G69" s="5">
        <v>0</v>
      </c>
      <c r="H69" s="5">
        <v>692.23</v>
      </c>
      <c r="I69" s="5">
        <v>0</v>
      </c>
      <c r="J69" s="5">
        <v>692.23</v>
      </c>
    </row>
    <row r="70" spans="1:10" hidden="1">
      <c r="A70" s="182" t="s">
        <v>470</v>
      </c>
      <c r="B70" s="182" t="s">
        <v>469</v>
      </c>
      <c r="C70" s="5">
        <v>0</v>
      </c>
      <c r="D70" s="5">
        <v>494.45</v>
      </c>
      <c r="E70" s="5">
        <v>0</v>
      </c>
      <c r="F70" s="5">
        <v>197.78</v>
      </c>
      <c r="G70" s="5">
        <v>0</v>
      </c>
      <c r="H70" s="5">
        <v>692.23</v>
      </c>
      <c r="I70" s="5">
        <v>0</v>
      </c>
      <c r="J70" s="5">
        <v>692.23</v>
      </c>
    </row>
    <row r="71" spans="1:10" hidden="1">
      <c r="A71" s="182" t="s">
        <v>471</v>
      </c>
      <c r="B71" s="182" t="s">
        <v>472</v>
      </c>
      <c r="C71" s="5">
        <v>0</v>
      </c>
      <c r="D71" s="5">
        <v>6422613.25</v>
      </c>
      <c r="E71" s="5">
        <v>0</v>
      </c>
      <c r="F71" s="5">
        <v>639242.81000000006</v>
      </c>
      <c r="G71" s="5">
        <v>0</v>
      </c>
      <c r="H71" s="5">
        <v>7061856.0599999996</v>
      </c>
      <c r="I71" s="5">
        <v>0</v>
      </c>
      <c r="J71" s="5">
        <v>7061856.0599999996</v>
      </c>
    </row>
    <row r="72" spans="1:10" hidden="1">
      <c r="A72" s="182" t="s">
        <v>473</v>
      </c>
      <c r="B72" s="182" t="s">
        <v>472</v>
      </c>
      <c r="C72" s="5">
        <v>0</v>
      </c>
      <c r="D72" s="5">
        <v>6422613.25</v>
      </c>
      <c r="E72" s="5">
        <v>0</v>
      </c>
      <c r="F72" s="5">
        <v>639242.81000000006</v>
      </c>
      <c r="G72" s="5">
        <v>0</v>
      </c>
      <c r="H72" s="5">
        <v>7061856.0599999996</v>
      </c>
      <c r="I72" s="5">
        <v>0</v>
      </c>
      <c r="J72" s="5">
        <v>7061856.0599999996</v>
      </c>
    </row>
    <row r="73" spans="1:10" hidden="1">
      <c r="A73" s="182" t="s">
        <v>474</v>
      </c>
      <c r="B73" s="182" t="s">
        <v>475</v>
      </c>
      <c r="C73" s="5">
        <v>0</v>
      </c>
      <c r="D73" s="5">
        <v>191826.98</v>
      </c>
      <c r="E73" s="5">
        <v>0</v>
      </c>
      <c r="F73" s="5">
        <v>5477.4</v>
      </c>
      <c r="G73" s="5">
        <v>0</v>
      </c>
      <c r="H73" s="5">
        <v>197304.38</v>
      </c>
      <c r="I73" s="5">
        <v>0</v>
      </c>
      <c r="J73" s="5">
        <v>197304.38</v>
      </c>
    </row>
    <row r="74" spans="1:10" hidden="1">
      <c r="A74" s="182" t="s">
        <v>476</v>
      </c>
      <c r="B74" s="182" t="s">
        <v>475</v>
      </c>
      <c r="C74" s="5">
        <v>0</v>
      </c>
      <c r="D74" s="5">
        <v>191826.98</v>
      </c>
      <c r="E74" s="5">
        <v>0</v>
      </c>
      <c r="F74" s="5">
        <v>5477.4</v>
      </c>
      <c r="G74" s="5">
        <v>0</v>
      </c>
      <c r="H74" s="5">
        <v>197304.38</v>
      </c>
      <c r="I74" s="5">
        <v>0</v>
      </c>
      <c r="J74" s="5">
        <v>197304.38</v>
      </c>
    </row>
    <row r="75" spans="1:10" hidden="1">
      <c r="A75" s="182" t="s">
        <v>477</v>
      </c>
      <c r="B75" s="182" t="s">
        <v>478</v>
      </c>
      <c r="C75" s="5">
        <v>0</v>
      </c>
      <c r="D75" s="5">
        <v>285933.67</v>
      </c>
      <c r="E75" s="5">
        <v>0</v>
      </c>
      <c r="F75" s="5">
        <v>1669.14</v>
      </c>
      <c r="G75" s="5">
        <v>0</v>
      </c>
      <c r="H75" s="5">
        <v>287602.81</v>
      </c>
      <c r="I75" s="5">
        <v>0</v>
      </c>
      <c r="J75" s="5">
        <v>287602.81</v>
      </c>
    </row>
    <row r="76" spans="1:10" hidden="1">
      <c r="A76" s="182" t="s">
        <v>479</v>
      </c>
      <c r="B76" s="182" t="s">
        <v>480</v>
      </c>
      <c r="C76" s="5">
        <v>0</v>
      </c>
      <c r="D76" s="5">
        <v>285933.67</v>
      </c>
      <c r="E76" s="5">
        <v>0</v>
      </c>
      <c r="F76" s="5">
        <v>1669.14</v>
      </c>
      <c r="G76" s="5">
        <v>0</v>
      </c>
      <c r="H76" s="5">
        <v>287602.81</v>
      </c>
      <c r="I76" s="5">
        <v>0</v>
      </c>
      <c r="J76" s="5">
        <v>287602.81</v>
      </c>
    </row>
    <row r="77" spans="1:10" hidden="1">
      <c r="A77" s="182" t="s">
        <v>481</v>
      </c>
      <c r="B77" s="182" t="s">
        <v>482</v>
      </c>
      <c r="C77" s="5">
        <v>0</v>
      </c>
      <c r="D77" s="5">
        <v>5.4</v>
      </c>
      <c r="E77" s="5">
        <v>0</v>
      </c>
      <c r="F77" s="5">
        <v>0</v>
      </c>
      <c r="G77" s="5">
        <v>0</v>
      </c>
      <c r="H77" s="5">
        <v>5.4</v>
      </c>
      <c r="I77" s="5">
        <v>0</v>
      </c>
      <c r="J77" s="5">
        <v>5.4</v>
      </c>
    </row>
    <row r="78" spans="1:10" hidden="1">
      <c r="A78" s="182" t="s">
        <v>483</v>
      </c>
      <c r="B78" s="182" t="s">
        <v>482</v>
      </c>
      <c r="C78" s="5">
        <v>0</v>
      </c>
      <c r="D78" s="5">
        <v>5.4</v>
      </c>
      <c r="E78" s="5">
        <v>0</v>
      </c>
      <c r="F78" s="5">
        <v>0</v>
      </c>
      <c r="G78" s="5">
        <v>0</v>
      </c>
      <c r="H78" s="5">
        <v>5.4</v>
      </c>
      <c r="I78" s="5">
        <v>0</v>
      </c>
      <c r="J78" s="5">
        <v>5.4</v>
      </c>
    </row>
    <row r="79" spans="1:10" hidden="1">
      <c r="A79" s="182" t="s">
        <v>484</v>
      </c>
      <c r="B79" s="182" t="s">
        <v>485</v>
      </c>
      <c r="C79" s="5">
        <v>0</v>
      </c>
      <c r="D79" s="5">
        <v>86592.62</v>
      </c>
      <c r="E79" s="5">
        <v>0</v>
      </c>
      <c r="F79" s="5">
        <v>0</v>
      </c>
      <c r="G79" s="5">
        <v>0</v>
      </c>
      <c r="H79" s="5">
        <v>86592.62</v>
      </c>
      <c r="I79" s="5">
        <v>0</v>
      </c>
      <c r="J79" s="5">
        <v>86592.62</v>
      </c>
    </row>
    <row r="80" spans="1:10" hidden="1">
      <c r="A80" s="182" t="s">
        <v>486</v>
      </c>
      <c r="B80" s="182" t="s">
        <v>485</v>
      </c>
      <c r="C80" s="5">
        <v>0</v>
      </c>
      <c r="D80" s="5">
        <v>86592.62</v>
      </c>
      <c r="E80" s="5">
        <v>0</v>
      </c>
      <c r="F80" s="5">
        <v>0</v>
      </c>
      <c r="G80" s="5">
        <v>0</v>
      </c>
      <c r="H80" s="5">
        <v>86592.62</v>
      </c>
      <c r="I80" s="5">
        <v>0</v>
      </c>
      <c r="J80" s="5">
        <v>86592.62</v>
      </c>
    </row>
    <row r="81" spans="1:10" hidden="1">
      <c r="A81" s="182" t="s">
        <v>487</v>
      </c>
      <c r="B81" s="182" t="s">
        <v>488</v>
      </c>
      <c r="C81" s="5">
        <v>0</v>
      </c>
      <c r="D81" s="5">
        <v>6094</v>
      </c>
      <c r="E81" s="5">
        <v>0</v>
      </c>
      <c r="F81" s="5">
        <v>277</v>
      </c>
      <c r="G81" s="5">
        <v>0</v>
      </c>
      <c r="H81" s="5">
        <v>6371</v>
      </c>
      <c r="I81" s="5">
        <v>0</v>
      </c>
      <c r="J81" s="5">
        <v>6371</v>
      </c>
    </row>
    <row r="82" spans="1:10" hidden="1">
      <c r="A82" s="182" t="s">
        <v>489</v>
      </c>
      <c r="B82" s="182" t="s">
        <v>488</v>
      </c>
      <c r="C82" s="5">
        <v>0</v>
      </c>
      <c r="D82" s="5">
        <v>6094</v>
      </c>
      <c r="E82" s="5">
        <v>0</v>
      </c>
      <c r="F82" s="5">
        <v>277</v>
      </c>
      <c r="G82" s="5">
        <v>0</v>
      </c>
      <c r="H82" s="5">
        <v>6371</v>
      </c>
      <c r="I82" s="5">
        <v>0</v>
      </c>
      <c r="J82" s="5">
        <v>6371</v>
      </c>
    </row>
    <row r="83" spans="1:10" hidden="1">
      <c r="A83" s="182" t="s">
        <v>490</v>
      </c>
      <c r="B83" s="182" t="s">
        <v>491</v>
      </c>
      <c r="C83" s="5">
        <v>0</v>
      </c>
      <c r="D83" s="5">
        <v>46626.559999999998</v>
      </c>
      <c r="E83" s="5">
        <v>0</v>
      </c>
      <c r="F83" s="5">
        <v>2243.5700000000002</v>
      </c>
      <c r="G83" s="5">
        <v>0</v>
      </c>
      <c r="H83" s="5">
        <v>48870.13</v>
      </c>
      <c r="I83" s="5">
        <v>0</v>
      </c>
      <c r="J83" s="5">
        <v>48870.13</v>
      </c>
    </row>
    <row r="84" spans="1:10" hidden="1">
      <c r="A84" s="182" t="s">
        <v>492</v>
      </c>
      <c r="B84" s="182" t="s">
        <v>491</v>
      </c>
      <c r="C84" s="5">
        <v>0</v>
      </c>
      <c r="D84" s="5">
        <v>46626.559999999998</v>
      </c>
      <c r="E84" s="5">
        <v>0</v>
      </c>
      <c r="F84" s="5">
        <v>2243.5700000000002</v>
      </c>
      <c r="G84" s="5">
        <v>0</v>
      </c>
      <c r="H84" s="5">
        <v>48870.13</v>
      </c>
      <c r="I84" s="5">
        <v>0</v>
      </c>
      <c r="J84" s="5">
        <v>48870.13</v>
      </c>
    </row>
    <row r="85" spans="1:10" hidden="1">
      <c r="A85" s="182" t="s">
        <v>2378</v>
      </c>
      <c r="B85" s="182" t="s">
        <v>493</v>
      </c>
      <c r="C85" s="5">
        <v>6560822.7999999998</v>
      </c>
      <c r="D85" s="5">
        <v>6529892.4199999999</v>
      </c>
      <c r="E85" s="5">
        <v>24800</v>
      </c>
      <c r="F85" s="5">
        <v>20438.7</v>
      </c>
      <c r="G85" s="5">
        <v>6585622.7999999998</v>
      </c>
      <c r="H85" s="5">
        <v>6550331.1200000001</v>
      </c>
      <c r="I85" s="5">
        <v>35291.68</v>
      </c>
      <c r="J85" s="5">
        <v>0</v>
      </c>
    </row>
    <row r="86" spans="1:10" hidden="1">
      <c r="A86" s="182" t="s">
        <v>494</v>
      </c>
      <c r="B86" s="182" t="s">
        <v>495</v>
      </c>
      <c r="C86" s="5">
        <v>1720782.13</v>
      </c>
      <c r="D86" s="5">
        <v>0</v>
      </c>
      <c r="E86" s="5">
        <v>24800</v>
      </c>
      <c r="F86" s="5">
        <v>0</v>
      </c>
      <c r="G86" s="5">
        <v>1745582.13</v>
      </c>
      <c r="H86" s="5">
        <v>0</v>
      </c>
      <c r="I86" s="5">
        <v>1745582.13</v>
      </c>
      <c r="J86" s="5">
        <v>0</v>
      </c>
    </row>
    <row r="87" spans="1:10" hidden="1">
      <c r="A87" s="182" t="s">
        <v>496</v>
      </c>
      <c r="B87" s="182" t="s">
        <v>495</v>
      </c>
      <c r="C87" s="5">
        <v>1720782.13</v>
      </c>
      <c r="D87" s="5">
        <v>0</v>
      </c>
      <c r="E87" s="5">
        <v>24800</v>
      </c>
      <c r="F87" s="5">
        <v>0</v>
      </c>
      <c r="G87" s="5">
        <v>1745582.13</v>
      </c>
      <c r="H87" s="5">
        <v>0</v>
      </c>
      <c r="I87" s="5">
        <v>1745582.13</v>
      </c>
      <c r="J87" s="5">
        <v>0</v>
      </c>
    </row>
    <row r="88" spans="1:10" hidden="1">
      <c r="A88" s="182" t="s">
        <v>497</v>
      </c>
      <c r="B88" s="182" t="s">
        <v>495</v>
      </c>
      <c r="C88" s="5">
        <v>1720782.13</v>
      </c>
      <c r="D88" s="5">
        <v>0</v>
      </c>
      <c r="E88" s="5">
        <v>24800</v>
      </c>
      <c r="F88" s="5">
        <v>0</v>
      </c>
      <c r="G88" s="5">
        <v>1745582.13</v>
      </c>
      <c r="H88" s="5">
        <v>0</v>
      </c>
      <c r="I88" s="5">
        <v>1745582.13</v>
      </c>
      <c r="J88" s="5">
        <v>0</v>
      </c>
    </row>
    <row r="89" spans="1:10" hidden="1">
      <c r="A89" s="182" t="s">
        <v>498</v>
      </c>
      <c r="B89" s="182" t="s">
        <v>499</v>
      </c>
      <c r="C89" s="5">
        <v>4835444.9400000004</v>
      </c>
      <c r="D89" s="5">
        <v>0</v>
      </c>
      <c r="E89" s="5">
        <v>0</v>
      </c>
      <c r="F89" s="5">
        <v>0</v>
      </c>
      <c r="G89" s="5">
        <v>4835444.9400000004</v>
      </c>
      <c r="H89" s="5">
        <v>0</v>
      </c>
      <c r="I89" s="5">
        <v>4835444.9400000004</v>
      </c>
      <c r="J89" s="5">
        <v>0</v>
      </c>
    </row>
    <row r="90" spans="1:10" hidden="1">
      <c r="A90" s="182" t="s">
        <v>500</v>
      </c>
      <c r="B90" s="182" t="s">
        <v>499</v>
      </c>
      <c r="C90" s="5">
        <v>4835444.9400000004</v>
      </c>
      <c r="D90" s="5">
        <v>0</v>
      </c>
      <c r="E90" s="5">
        <v>0</v>
      </c>
      <c r="F90" s="5">
        <v>0</v>
      </c>
      <c r="G90" s="5">
        <v>4835444.9400000004</v>
      </c>
      <c r="H90" s="5">
        <v>0</v>
      </c>
      <c r="I90" s="5">
        <v>4835444.9400000004</v>
      </c>
      <c r="J90" s="5">
        <v>0</v>
      </c>
    </row>
    <row r="91" spans="1:10" hidden="1">
      <c r="A91" s="182" t="s">
        <v>501</v>
      </c>
      <c r="B91" s="182" t="s">
        <v>499</v>
      </c>
      <c r="C91" s="5">
        <v>4835444.9400000004</v>
      </c>
      <c r="D91" s="5">
        <v>0</v>
      </c>
      <c r="E91" s="5">
        <v>0</v>
      </c>
      <c r="F91" s="5">
        <v>0</v>
      </c>
      <c r="G91" s="5">
        <v>4835444.9400000004</v>
      </c>
      <c r="H91" s="5">
        <v>0</v>
      </c>
      <c r="I91" s="5">
        <v>4835444.9400000004</v>
      </c>
      <c r="J91" s="5">
        <v>0</v>
      </c>
    </row>
    <row r="92" spans="1:10" hidden="1">
      <c r="A92" s="182" t="s">
        <v>502</v>
      </c>
      <c r="B92" s="182" t="s">
        <v>503</v>
      </c>
      <c r="C92" s="5">
        <v>955.78</v>
      </c>
      <c r="D92" s="5">
        <v>0</v>
      </c>
      <c r="E92" s="5">
        <v>0</v>
      </c>
      <c r="F92" s="5">
        <v>0</v>
      </c>
      <c r="G92" s="5">
        <v>955.78</v>
      </c>
      <c r="H92" s="5">
        <v>0</v>
      </c>
      <c r="I92" s="5">
        <v>955.78</v>
      </c>
      <c r="J92" s="5">
        <v>0</v>
      </c>
    </row>
    <row r="93" spans="1:10" hidden="1">
      <c r="A93" s="182" t="s">
        <v>504</v>
      </c>
      <c r="B93" s="182" t="s">
        <v>503</v>
      </c>
      <c r="C93" s="5">
        <v>955.78</v>
      </c>
      <c r="D93" s="5">
        <v>0</v>
      </c>
      <c r="E93" s="5">
        <v>0</v>
      </c>
      <c r="F93" s="5">
        <v>0</v>
      </c>
      <c r="G93" s="5">
        <v>955.78</v>
      </c>
      <c r="H93" s="5">
        <v>0</v>
      </c>
      <c r="I93" s="5">
        <v>955.78</v>
      </c>
      <c r="J93" s="5">
        <v>0</v>
      </c>
    </row>
    <row r="94" spans="1:10" hidden="1">
      <c r="A94" s="182" t="s">
        <v>505</v>
      </c>
      <c r="B94" s="182" t="s">
        <v>503</v>
      </c>
      <c r="C94" s="5">
        <v>955.78</v>
      </c>
      <c r="D94" s="5">
        <v>0</v>
      </c>
      <c r="E94" s="5">
        <v>0</v>
      </c>
      <c r="F94" s="5">
        <v>0</v>
      </c>
      <c r="G94" s="5">
        <v>955.78</v>
      </c>
      <c r="H94" s="5">
        <v>0</v>
      </c>
      <c r="I94" s="5">
        <v>955.78</v>
      </c>
      <c r="J94" s="5">
        <v>0</v>
      </c>
    </row>
    <row r="95" spans="1:10" hidden="1">
      <c r="A95" s="182" t="s">
        <v>506</v>
      </c>
      <c r="B95" s="182" t="s">
        <v>507</v>
      </c>
      <c r="C95" s="5">
        <v>3639.95</v>
      </c>
      <c r="D95" s="5">
        <v>0</v>
      </c>
      <c r="E95" s="5">
        <v>0</v>
      </c>
      <c r="F95" s="5">
        <v>0</v>
      </c>
      <c r="G95" s="5">
        <v>3639.95</v>
      </c>
      <c r="H95" s="5">
        <v>0</v>
      </c>
      <c r="I95" s="5">
        <v>3639.95</v>
      </c>
      <c r="J95" s="5">
        <v>0</v>
      </c>
    </row>
    <row r="96" spans="1:10" hidden="1">
      <c r="A96" s="182" t="s">
        <v>508</v>
      </c>
      <c r="B96" s="182" t="s">
        <v>507</v>
      </c>
      <c r="C96" s="5">
        <v>3639.95</v>
      </c>
      <c r="D96" s="5">
        <v>0</v>
      </c>
      <c r="E96" s="5">
        <v>0</v>
      </c>
      <c r="F96" s="5">
        <v>0</v>
      </c>
      <c r="G96" s="5">
        <v>3639.95</v>
      </c>
      <c r="H96" s="5">
        <v>0</v>
      </c>
      <c r="I96" s="5">
        <v>3639.95</v>
      </c>
      <c r="J96" s="5">
        <v>0</v>
      </c>
    </row>
    <row r="97" spans="1:10" hidden="1">
      <c r="A97" s="182" t="s">
        <v>509</v>
      </c>
      <c r="B97" s="182" t="s">
        <v>507</v>
      </c>
      <c r="C97" s="5">
        <v>3639.95</v>
      </c>
      <c r="D97" s="5">
        <v>0</v>
      </c>
      <c r="E97" s="5">
        <v>0</v>
      </c>
      <c r="F97" s="5">
        <v>0</v>
      </c>
      <c r="G97" s="5">
        <v>3639.95</v>
      </c>
      <c r="H97" s="5">
        <v>0</v>
      </c>
      <c r="I97" s="5">
        <v>3639.95</v>
      </c>
      <c r="J97" s="5">
        <v>0</v>
      </c>
    </row>
    <row r="98" spans="1:10" hidden="1">
      <c r="A98" s="182" t="s">
        <v>510</v>
      </c>
      <c r="B98" s="182" t="s">
        <v>511</v>
      </c>
      <c r="C98" s="5">
        <v>0</v>
      </c>
      <c r="D98" s="5">
        <v>6529892.4199999999</v>
      </c>
      <c r="E98" s="5">
        <v>0</v>
      </c>
      <c r="F98" s="5">
        <v>20438.7</v>
      </c>
      <c r="G98" s="5">
        <v>0</v>
      </c>
      <c r="H98" s="5">
        <v>6550331.1200000001</v>
      </c>
      <c r="I98" s="5">
        <v>0</v>
      </c>
      <c r="J98" s="5">
        <v>6550331.1200000001</v>
      </c>
    </row>
    <row r="99" spans="1:10" hidden="1">
      <c r="A99" s="182" t="s">
        <v>512</v>
      </c>
      <c r="B99" s="182" t="s">
        <v>513</v>
      </c>
      <c r="C99" s="5">
        <v>0</v>
      </c>
      <c r="D99" s="5">
        <v>1691169.16</v>
      </c>
      <c r="E99" s="5">
        <v>0</v>
      </c>
      <c r="F99" s="5">
        <v>19509.25</v>
      </c>
      <c r="G99" s="5">
        <v>0</v>
      </c>
      <c r="H99" s="5">
        <v>1710678.41</v>
      </c>
      <c r="I99" s="5">
        <v>0</v>
      </c>
      <c r="J99" s="5">
        <v>1710678.41</v>
      </c>
    </row>
    <row r="100" spans="1:10" hidden="1">
      <c r="A100" s="182" t="s">
        <v>514</v>
      </c>
      <c r="B100" s="182" t="s">
        <v>513</v>
      </c>
      <c r="C100" s="5">
        <v>0</v>
      </c>
      <c r="D100" s="5">
        <v>1691169.16</v>
      </c>
      <c r="E100" s="5">
        <v>0</v>
      </c>
      <c r="F100" s="5">
        <v>19509.25</v>
      </c>
      <c r="G100" s="5">
        <v>0</v>
      </c>
      <c r="H100" s="5">
        <v>1710678.41</v>
      </c>
      <c r="I100" s="5">
        <v>0</v>
      </c>
      <c r="J100" s="5">
        <v>1710678.41</v>
      </c>
    </row>
    <row r="101" spans="1:10" hidden="1">
      <c r="A101" s="182" t="s">
        <v>515</v>
      </c>
      <c r="B101" s="182" t="s">
        <v>516</v>
      </c>
      <c r="C101" s="5">
        <v>0</v>
      </c>
      <c r="D101" s="5">
        <v>4834317.68</v>
      </c>
      <c r="E101" s="5">
        <v>0</v>
      </c>
      <c r="F101" s="5">
        <v>846.3</v>
      </c>
      <c r="G101" s="5">
        <v>0</v>
      </c>
      <c r="H101" s="5">
        <v>4835163.9800000004</v>
      </c>
      <c r="I101" s="5">
        <v>0</v>
      </c>
      <c r="J101" s="5">
        <v>4835163.9800000004</v>
      </c>
    </row>
    <row r="102" spans="1:10" hidden="1">
      <c r="A102" s="182" t="s">
        <v>517</v>
      </c>
      <c r="B102" s="182" t="s">
        <v>516</v>
      </c>
      <c r="C102" s="5">
        <v>0</v>
      </c>
      <c r="D102" s="5">
        <v>4834317.68</v>
      </c>
      <c r="E102" s="5">
        <v>0</v>
      </c>
      <c r="F102" s="5">
        <v>846.3</v>
      </c>
      <c r="G102" s="5">
        <v>0</v>
      </c>
      <c r="H102" s="5">
        <v>4835163.9800000004</v>
      </c>
      <c r="I102" s="5">
        <v>0</v>
      </c>
      <c r="J102" s="5">
        <v>4835163.9800000004</v>
      </c>
    </row>
    <row r="103" spans="1:10" hidden="1">
      <c r="A103" s="182" t="s">
        <v>518</v>
      </c>
      <c r="B103" s="182" t="s">
        <v>519</v>
      </c>
      <c r="C103" s="5">
        <v>0</v>
      </c>
      <c r="D103" s="5">
        <v>850.77</v>
      </c>
      <c r="E103" s="5">
        <v>0</v>
      </c>
      <c r="F103" s="5">
        <v>40</v>
      </c>
      <c r="G103" s="5">
        <v>0</v>
      </c>
      <c r="H103" s="5">
        <v>890.77</v>
      </c>
      <c r="I103" s="5">
        <v>0</v>
      </c>
      <c r="J103" s="5">
        <v>890.77</v>
      </c>
    </row>
    <row r="104" spans="1:10" hidden="1">
      <c r="A104" s="182" t="s">
        <v>520</v>
      </c>
      <c r="B104" s="182" t="s">
        <v>519</v>
      </c>
      <c r="C104" s="5">
        <v>0</v>
      </c>
      <c r="D104" s="5">
        <v>850.77</v>
      </c>
      <c r="E104" s="5">
        <v>0</v>
      </c>
      <c r="F104" s="5">
        <v>40</v>
      </c>
      <c r="G104" s="5">
        <v>0</v>
      </c>
      <c r="H104" s="5">
        <v>890.77</v>
      </c>
      <c r="I104" s="5">
        <v>0</v>
      </c>
      <c r="J104" s="5">
        <v>890.77</v>
      </c>
    </row>
    <row r="105" spans="1:10" hidden="1">
      <c r="A105" s="182" t="s">
        <v>521</v>
      </c>
      <c r="B105" s="182" t="s">
        <v>522</v>
      </c>
      <c r="C105" s="5">
        <v>0</v>
      </c>
      <c r="D105" s="5">
        <v>3554.81</v>
      </c>
      <c r="E105" s="5">
        <v>0</v>
      </c>
      <c r="F105" s="5">
        <v>43.15</v>
      </c>
      <c r="G105" s="5">
        <v>0</v>
      </c>
      <c r="H105" s="5">
        <v>3597.96</v>
      </c>
      <c r="I105" s="5">
        <v>0</v>
      </c>
      <c r="J105" s="5">
        <v>3597.96</v>
      </c>
    </row>
    <row r="106" spans="1:10" hidden="1">
      <c r="A106" s="182" t="s">
        <v>523</v>
      </c>
      <c r="B106" s="182" t="s">
        <v>522</v>
      </c>
      <c r="C106" s="5">
        <v>0</v>
      </c>
      <c r="D106" s="5">
        <v>3554.81</v>
      </c>
      <c r="E106" s="5">
        <v>0</v>
      </c>
      <c r="F106" s="5">
        <v>43.15</v>
      </c>
      <c r="G106" s="5">
        <v>0</v>
      </c>
      <c r="H106" s="5">
        <v>3597.96</v>
      </c>
      <c r="I106" s="5">
        <v>0</v>
      </c>
      <c r="J106" s="5">
        <v>3597.96</v>
      </c>
    </row>
    <row r="107" spans="1:10" hidden="1">
      <c r="A107" s="182" t="s">
        <v>2379</v>
      </c>
      <c r="B107" s="182" t="s">
        <v>524</v>
      </c>
      <c r="C107" s="5">
        <v>1029609.41</v>
      </c>
      <c r="D107" s="5">
        <v>1007989.53</v>
      </c>
      <c r="E107" s="5">
        <v>24800</v>
      </c>
      <c r="F107" s="5">
        <v>7251.86</v>
      </c>
      <c r="G107" s="5">
        <v>1054409.4099999999</v>
      </c>
      <c r="H107" s="5">
        <v>1015241.39</v>
      </c>
      <c r="I107" s="5">
        <v>39168.019999999997</v>
      </c>
      <c r="J107" s="5">
        <v>0</v>
      </c>
    </row>
    <row r="108" spans="1:10" hidden="1">
      <c r="A108" s="182" t="s">
        <v>525</v>
      </c>
      <c r="B108" s="182" t="s">
        <v>526</v>
      </c>
      <c r="C108" s="5">
        <v>104475.42</v>
      </c>
      <c r="D108" s="5">
        <v>0</v>
      </c>
      <c r="E108" s="5">
        <v>0</v>
      </c>
      <c r="F108" s="5">
        <v>0</v>
      </c>
      <c r="G108" s="5">
        <v>104475.42</v>
      </c>
      <c r="H108" s="5">
        <v>0</v>
      </c>
      <c r="I108" s="5">
        <v>104475.42</v>
      </c>
      <c r="J108" s="5">
        <v>0</v>
      </c>
    </row>
    <row r="109" spans="1:10" hidden="1">
      <c r="A109" s="182" t="s">
        <v>527</v>
      </c>
      <c r="B109" s="182" t="s">
        <v>528</v>
      </c>
      <c r="C109" s="5">
        <v>104475.42</v>
      </c>
      <c r="D109" s="5">
        <v>0</v>
      </c>
      <c r="E109" s="5">
        <v>0</v>
      </c>
      <c r="F109" s="5">
        <v>0</v>
      </c>
      <c r="G109" s="5">
        <v>104475.42</v>
      </c>
      <c r="H109" s="5">
        <v>0</v>
      </c>
      <c r="I109" s="5">
        <v>104475.42</v>
      </c>
      <c r="J109" s="5">
        <v>0</v>
      </c>
    </row>
    <row r="110" spans="1:10" hidden="1">
      <c r="A110" s="182" t="s">
        <v>529</v>
      </c>
      <c r="B110" s="182" t="s">
        <v>528</v>
      </c>
      <c r="C110" s="5">
        <v>104475.42</v>
      </c>
      <c r="D110" s="5">
        <v>0</v>
      </c>
      <c r="E110" s="5">
        <v>0</v>
      </c>
      <c r="F110" s="5">
        <v>0</v>
      </c>
      <c r="G110" s="5">
        <v>104475.42</v>
      </c>
      <c r="H110" s="5">
        <v>0</v>
      </c>
      <c r="I110" s="5">
        <v>104475.42</v>
      </c>
      <c r="J110" s="5">
        <v>0</v>
      </c>
    </row>
    <row r="111" spans="1:10" hidden="1">
      <c r="A111" s="182" t="s">
        <v>530</v>
      </c>
      <c r="B111" s="182" t="s">
        <v>531</v>
      </c>
      <c r="C111" s="5">
        <v>86555.41</v>
      </c>
      <c r="D111" s="5">
        <v>0</v>
      </c>
      <c r="E111" s="5">
        <v>0</v>
      </c>
      <c r="F111" s="5">
        <v>0</v>
      </c>
      <c r="G111" s="5">
        <v>86555.41</v>
      </c>
      <c r="H111" s="5">
        <v>0</v>
      </c>
      <c r="I111" s="5">
        <v>86555.41</v>
      </c>
      <c r="J111" s="5">
        <v>0</v>
      </c>
    </row>
    <row r="112" spans="1:10" hidden="1">
      <c r="A112" s="182" t="s">
        <v>532</v>
      </c>
      <c r="B112" s="182" t="s">
        <v>533</v>
      </c>
      <c r="C112" s="5">
        <v>86555.41</v>
      </c>
      <c r="D112" s="5">
        <v>0</v>
      </c>
      <c r="E112" s="5">
        <v>0</v>
      </c>
      <c r="F112" s="5">
        <v>0</v>
      </c>
      <c r="G112" s="5">
        <v>86555.41</v>
      </c>
      <c r="H112" s="5">
        <v>0</v>
      </c>
      <c r="I112" s="5">
        <v>86555.41</v>
      </c>
      <c r="J112" s="5">
        <v>0</v>
      </c>
    </row>
    <row r="113" spans="1:10" hidden="1">
      <c r="A113" s="182" t="s">
        <v>534</v>
      </c>
      <c r="B113" s="182" t="s">
        <v>535</v>
      </c>
      <c r="C113" s="5">
        <v>86555.41</v>
      </c>
      <c r="D113" s="5">
        <v>0</v>
      </c>
      <c r="E113" s="5">
        <v>0</v>
      </c>
      <c r="F113" s="5">
        <v>0</v>
      </c>
      <c r="G113" s="5">
        <v>86555.41</v>
      </c>
      <c r="H113" s="5">
        <v>0</v>
      </c>
      <c r="I113" s="5">
        <v>86555.41</v>
      </c>
      <c r="J113" s="5">
        <v>0</v>
      </c>
    </row>
    <row r="114" spans="1:10" hidden="1">
      <c r="A114" s="182" t="s">
        <v>536</v>
      </c>
      <c r="B114" s="182" t="s">
        <v>537</v>
      </c>
      <c r="C114" s="5">
        <v>838578.58</v>
      </c>
      <c r="D114" s="5">
        <v>0</v>
      </c>
      <c r="E114" s="5">
        <v>24800</v>
      </c>
      <c r="F114" s="5">
        <v>0</v>
      </c>
      <c r="G114" s="5">
        <v>863378.58</v>
      </c>
      <c r="H114" s="5">
        <v>0</v>
      </c>
      <c r="I114" s="5">
        <v>863378.58</v>
      </c>
      <c r="J114" s="5">
        <v>0</v>
      </c>
    </row>
    <row r="115" spans="1:10" hidden="1">
      <c r="A115" s="182" t="s">
        <v>538</v>
      </c>
      <c r="B115" s="182" t="s">
        <v>539</v>
      </c>
      <c r="C115" s="5">
        <v>347309.76</v>
      </c>
      <c r="D115" s="5">
        <v>0</v>
      </c>
      <c r="E115" s="5">
        <v>0</v>
      </c>
      <c r="F115" s="5">
        <v>0</v>
      </c>
      <c r="G115" s="5">
        <v>347309.76</v>
      </c>
      <c r="H115" s="5">
        <v>0</v>
      </c>
      <c r="I115" s="5">
        <v>347309.76</v>
      </c>
      <c r="J115" s="5">
        <v>0</v>
      </c>
    </row>
    <row r="116" spans="1:10" hidden="1">
      <c r="A116" s="182" t="s">
        <v>540</v>
      </c>
      <c r="B116" s="182" t="s">
        <v>539</v>
      </c>
      <c r="C116" s="5">
        <v>347309.76</v>
      </c>
      <c r="D116" s="5">
        <v>0</v>
      </c>
      <c r="E116" s="5">
        <v>0</v>
      </c>
      <c r="F116" s="5">
        <v>0</v>
      </c>
      <c r="G116" s="5">
        <v>347309.76</v>
      </c>
      <c r="H116" s="5">
        <v>0</v>
      </c>
      <c r="I116" s="5">
        <v>347309.76</v>
      </c>
      <c r="J116" s="5">
        <v>0</v>
      </c>
    </row>
    <row r="117" spans="1:10" hidden="1">
      <c r="A117" s="182" t="s">
        <v>541</v>
      </c>
      <c r="B117" s="182" t="s">
        <v>542</v>
      </c>
      <c r="C117" s="5">
        <v>104133.4</v>
      </c>
      <c r="D117" s="5">
        <v>0</v>
      </c>
      <c r="E117" s="5">
        <v>0</v>
      </c>
      <c r="F117" s="5">
        <v>0</v>
      </c>
      <c r="G117" s="5">
        <v>104133.4</v>
      </c>
      <c r="H117" s="5">
        <v>0</v>
      </c>
      <c r="I117" s="5">
        <v>104133.4</v>
      </c>
      <c r="J117" s="5">
        <v>0</v>
      </c>
    </row>
    <row r="118" spans="1:10" hidden="1">
      <c r="A118" s="182" t="s">
        <v>543</v>
      </c>
      <c r="B118" s="182" t="s">
        <v>542</v>
      </c>
      <c r="C118" s="5">
        <v>104133.4</v>
      </c>
      <c r="D118" s="5">
        <v>0</v>
      </c>
      <c r="E118" s="5">
        <v>0</v>
      </c>
      <c r="F118" s="5">
        <v>0</v>
      </c>
      <c r="G118" s="5">
        <v>104133.4</v>
      </c>
      <c r="H118" s="5">
        <v>0</v>
      </c>
      <c r="I118" s="5">
        <v>104133.4</v>
      </c>
      <c r="J118" s="5">
        <v>0</v>
      </c>
    </row>
    <row r="119" spans="1:10" hidden="1">
      <c r="A119" s="182" t="s">
        <v>544</v>
      </c>
      <c r="B119" s="182" t="s">
        <v>545</v>
      </c>
      <c r="C119" s="5">
        <v>277329.40999999997</v>
      </c>
      <c r="D119" s="5">
        <v>0</v>
      </c>
      <c r="E119" s="5">
        <v>0</v>
      </c>
      <c r="F119" s="5">
        <v>0</v>
      </c>
      <c r="G119" s="5">
        <v>277329.40999999997</v>
      </c>
      <c r="H119" s="5">
        <v>0</v>
      </c>
      <c r="I119" s="5">
        <v>277329.40999999997</v>
      </c>
      <c r="J119" s="5">
        <v>0</v>
      </c>
    </row>
    <row r="120" spans="1:10" hidden="1">
      <c r="A120" s="182" t="s">
        <v>546</v>
      </c>
      <c r="B120" s="182" t="s">
        <v>545</v>
      </c>
      <c r="C120" s="5">
        <v>277329.40999999997</v>
      </c>
      <c r="D120" s="5">
        <v>0</v>
      </c>
      <c r="E120" s="5">
        <v>0</v>
      </c>
      <c r="F120" s="5">
        <v>0</v>
      </c>
      <c r="G120" s="5">
        <v>277329.40999999997</v>
      </c>
      <c r="H120" s="5">
        <v>0</v>
      </c>
      <c r="I120" s="5">
        <v>277329.40999999997</v>
      </c>
      <c r="J120" s="5">
        <v>0</v>
      </c>
    </row>
    <row r="121" spans="1:10" hidden="1">
      <c r="A121" s="182" t="s">
        <v>547</v>
      </c>
      <c r="B121" s="182" t="s">
        <v>548</v>
      </c>
      <c r="C121" s="5">
        <v>109806.01</v>
      </c>
      <c r="D121" s="5">
        <v>0</v>
      </c>
      <c r="E121" s="5">
        <v>24800</v>
      </c>
      <c r="F121" s="5">
        <v>0</v>
      </c>
      <c r="G121" s="5">
        <v>134606.01</v>
      </c>
      <c r="H121" s="5">
        <v>0</v>
      </c>
      <c r="I121" s="5">
        <v>134606.01</v>
      </c>
      <c r="J121" s="5">
        <v>0</v>
      </c>
    </row>
    <row r="122" spans="1:10" hidden="1">
      <c r="A122" s="182" t="s">
        <v>549</v>
      </c>
      <c r="B122" s="182" t="s">
        <v>548</v>
      </c>
      <c r="C122" s="5">
        <v>109806.01</v>
      </c>
      <c r="D122" s="5">
        <v>0</v>
      </c>
      <c r="E122" s="5">
        <v>24800</v>
      </c>
      <c r="F122" s="5">
        <v>0</v>
      </c>
      <c r="G122" s="5">
        <v>134606.01</v>
      </c>
      <c r="H122" s="5">
        <v>0</v>
      </c>
      <c r="I122" s="5">
        <v>134606.01</v>
      </c>
      <c r="J122" s="5">
        <v>0</v>
      </c>
    </row>
    <row r="123" spans="1:10" hidden="1">
      <c r="A123" s="182" t="s">
        <v>550</v>
      </c>
      <c r="B123" s="182" t="s">
        <v>551</v>
      </c>
      <c r="C123" s="5">
        <v>0</v>
      </c>
      <c r="D123" s="5">
        <v>1007989.53</v>
      </c>
      <c r="E123" s="5">
        <v>0</v>
      </c>
      <c r="F123" s="5">
        <v>7251.86</v>
      </c>
      <c r="G123" s="5">
        <v>0</v>
      </c>
      <c r="H123" s="5">
        <v>1015241.39</v>
      </c>
      <c r="I123" s="5">
        <v>0</v>
      </c>
      <c r="J123" s="5">
        <v>1015241.39</v>
      </c>
    </row>
    <row r="124" spans="1:10" hidden="1">
      <c r="A124" s="182" t="s">
        <v>552</v>
      </c>
      <c r="B124" s="182" t="s">
        <v>553</v>
      </c>
      <c r="C124" s="5">
        <v>0</v>
      </c>
      <c r="D124" s="5">
        <v>104475.4</v>
      </c>
      <c r="E124" s="5">
        <v>0</v>
      </c>
      <c r="F124" s="5">
        <v>0</v>
      </c>
      <c r="G124" s="5">
        <v>0</v>
      </c>
      <c r="H124" s="5">
        <v>104475.4</v>
      </c>
      <c r="I124" s="5">
        <v>0</v>
      </c>
      <c r="J124" s="5">
        <v>104475.4</v>
      </c>
    </row>
    <row r="125" spans="1:10" hidden="1">
      <c r="A125" s="182" t="s">
        <v>554</v>
      </c>
      <c r="B125" s="182" t="s">
        <v>553</v>
      </c>
      <c r="C125" s="5">
        <v>0</v>
      </c>
      <c r="D125" s="5">
        <v>104475.4</v>
      </c>
      <c r="E125" s="5">
        <v>0</v>
      </c>
      <c r="F125" s="5">
        <v>0</v>
      </c>
      <c r="G125" s="5">
        <v>0</v>
      </c>
      <c r="H125" s="5">
        <v>104475.4</v>
      </c>
      <c r="I125" s="5">
        <v>0</v>
      </c>
      <c r="J125" s="5">
        <v>104475.4</v>
      </c>
    </row>
    <row r="126" spans="1:10" hidden="1">
      <c r="A126" s="182" t="s">
        <v>555</v>
      </c>
      <c r="B126" s="182" t="s">
        <v>556</v>
      </c>
      <c r="C126" s="5">
        <v>0</v>
      </c>
      <c r="D126" s="5">
        <v>69916.37</v>
      </c>
      <c r="E126" s="5">
        <v>0</v>
      </c>
      <c r="F126" s="5">
        <v>3153.99</v>
      </c>
      <c r="G126" s="5">
        <v>0</v>
      </c>
      <c r="H126" s="5">
        <v>73070.36</v>
      </c>
      <c r="I126" s="5">
        <v>0</v>
      </c>
      <c r="J126" s="5">
        <v>73070.36</v>
      </c>
    </row>
    <row r="127" spans="1:10" hidden="1">
      <c r="A127" s="182" t="s">
        <v>557</v>
      </c>
      <c r="B127" s="182" t="s">
        <v>556</v>
      </c>
      <c r="C127" s="5">
        <v>0</v>
      </c>
      <c r="D127" s="5">
        <v>69916.37</v>
      </c>
      <c r="E127" s="5">
        <v>0</v>
      </c>
      <c r="F127" s="5">
        <v>3153.99</v>
      </c>
      <c r="G127" s="5">
        <v>0</v>
      </c>
      <c r="H127" s="5">
        <v>73070.36</v>
      </c>
      <c r="I127" s="5">
        <v>0</v>
      </c>
      <c r="J127" s="5">
        <v>73070.36</v>
      </c>
    </row>
    <row r="128" spans="1:10" hidden="1">
      <c r="A128" s="182" t="s">
        <v>558</v>
      </c>
      <c r="B128" s="182" t="s">
        <v>559</v>
      </c>
      <c r="C128" s="5">
        <v>0</v>
      </c>
      <c r="D128" s="5">
        <v>833597.76</v>
      </c>
      <c r="E128" s="5">
        <v>0</v>
      </c>
      <c r="F128" s="5">
        <v>4097.87</v>
      </c>
      <c r="G128" s="5">
        <v>0</v>
      </c>
      <c r="H128" s="5">
        <v>837695.63</v>
      </c>
      <c r="I128" s="5">
        <v>0</v>
      </c>
      <c r="J128" s="5">
        <v>837695.63</v>
      </c>
    </row>
    <row r="129" spans="1:10" hidden="1">
      <c r="A129" s="182" t="s">
        <v>560</v>
      </c>
      <c r="B129" s="182" t="s">
        <v>561</v>
      </c>
      <c r="C129" s="5">
        <v>0</v>
      </c>
      <c r="D129" s="5">
        <v>833597.76</v>
      </c>
      <c r="E129" s="5">
        <v>0</v>
      </c>
      <c r="F129" s="5">
        <v>4097.87</v>
      </c>
      <c r="G129" s="5">
        <v>0</v>
      </c>
      <c r="H129" s="5">
        <v>837695.63</v>
      </c>
      <c r="I129" s="5">
        <v>0</v>
      </c>
      <c r="J129" s="5">
        <v>837695.63</v>
      </c>
    </row>
    <row r="130" spans="1:10" hidden="1">
      <c r="A130" s="182" t="s">
        <v>2380</v>
      </c>
      <c r="B130" s="182" t="s">
        <v>562</v>
      </c>
      <c r="C130" s="5">
        <v>1109676.81</v>
      </c>
      <c r="D130" s="5">
        <v>985253.7</v>
      </c>
      <c r="E130" s="5">
        <v>46990.07</v>
      </c>
      <c r="F130" s="5">
        <v>28286.25</v>
      </c>
      <c r="G130" s="5">
        <v>1156666.8799999999</v>
      </c>
      <c r="H130" s="5">
        <v>1013539.95</v>
      </c>
      <c r="I130" s="5">
        <v>143126.93</v>
      </c>
      <c r="J130" s="5">
        <v>0</v>
      </c>
    </row>
    <row r="131" spans="1:10" hidden="1">
      <c r="A131" s="182" t="s">
        <v>563</v>
      </c>
      <c r="B131" s="182" t="s">
        <v>564</v>
      </c>
      <c r="C131" s="5">
        <v>196050.69</v>
      </c>
      <c r="D131" s="5">
        <v>0</v>
      </c>
      <c r="E131" s="5">
        <v>0</v>
      </c>
      <c r="F131" s="5">
        <v>0</v>
      </c>
      <c r="G131" s="5">
        <v>196050.69</v>
      </c>
      <c r="H131" s="5">
        <v>0</v>
      </c>
      <c r="I131" s="5">
        <v>196050.69</v>
      </c>
      <c r="J131" s="5">
        <v>0</v>
      </c>
    </row>
    <row r="132" spans="1:10" hidden="1">
      <c r="A132" s="182" t="s">
        <v>565</v>
      </c>
      <c r="B132" s="182" t="s">
        <v>566</v>
      </c>
      <c r="C132" s="5">
        <v>44277.2</v>
      </c>
      <c r="D132" s="5">
        <v>0</v>
      </c>
      <c r="E132" s="5">
        <v>0</v>
      </c>
      <c r="F132" s="5">
        <v>0</v>
      </c>
      <c r="G132" s="5">
        <v>44277.2</v>
      </c>
      <c r="H132" s="5">
        <v>0</v>
      </c>
      <c r="I132" s="5">
        <v>44277.2</v>
      </c>
      <c r="J132" s="5">
        <v>0</v>
      </c>
    </row>
    <row r="133" spans="1:10" hidden="1">
      <c r="A133" s="182" t="s">
        <v>567</v>
      </c>
      <c r="B133" s="182" t="s">
        <v>566</v>
      </c>
      <c r="C133" s="5">
        <v>44277.2</v>
      </c>
      <c r="D133" s="5">
        <v>0</v>
      </c>
      <c r="E133" s="5">
        <v>0</v>
      </c>
      <c r="F133" s="5">
        <v>0</v>
      </c>
      <c r="G133" s="5">
        <v>44277.2</v>
      </c>
      <c r="H133" s="5">
        <v>0</v>
      </c>
      <c r="I133" s="5">
        <v>44277.2</v>
      </c>
      <c r="J133" s="5">
        <v>0</v>
      </c>
    </row>
    <row r="134" spans="1:10" hidden="1">
      <c r="A134" s="182" t="s">
        <v>568</v>
      </c>
      <c r="B134" s="182" t="s">
        <v>569</v>
      </c>
      <c r="C134" s="5">
        <v>4875.22</v>
      </c>
      <c r="D134" s="5">
        <v>0</v>
      </c>
      <c r="E134" s="5">
        <v>0</v>
      </c>
      <c r="F134" s="5">
        <v>0</v>
      </c>
      <c r="G134" s="5">
        <v>4875.22</v>
      </c>
      <c r="H134" s="5">
        <v>0</v>
      </c>
      <c r="I134" s="5">
        <v>4875.22</v>
      </c>
      <c r="J134" s="5">
        <v>0</v>
      </c>
    </row>
    <row r="135" spans="1:10" hidden="1">
      <c r="A135" s="182" t="s">
        <v>570</v>
      </c>
      <c r="B135" s="182" t="s">
        <v>569</v>
      </c>
      <c r="C135" s="5">
        <v>4875.22</v>
      </c>
      <c r="D135" s="5">
        <v>0</v>
      </c>
      <c r="E135" s="5">
        <v>0</v>
      </c>
      <c r="F135" s="5">
        <v>0</v>
      </c>
      <c r="G135" s="5">
        <v>4875.22</v>
      </c>
      <c r="H135" s="5">
        <v>0</v>
      </c>
      <c r="I135" s="5">
        <v>4875.22</v>
      </c>
      <c r="J135" s="5">
        <v>0</v>
      </c>
    </row>
    <row r="136" spans="1:10" hidden="1">
      <c r="A136" s="182" t="s">
        <v>571</v>
      </c>
      <c r="B136" s="182" t="s">
        <v>572</v>
      </c>
      <c r="C136" s="5">
        <v>38645.269999999997</v>
      </c>
      <c r="D136" s="5">
        <v>0</v>
      </c>
      <c r="E136" s="5">
        <v>0</v>
      </c>
      <c r="F136" s="5">
        <v>0</v>
      </c>
      <c r="G136" s="5">
        <v>38645.269999999997</v>
      </c>
      <c r="H136" s="5">
        <v>0</v>
      </c>
      <c r="I136" s="5">
        <v>38645.269999999997</v>
      </c>
      <c r="J136" s="5">
        <v>0</v>
      </c>
    </row>
    <row r="137" spans="1:10" hidden="1">
      <c r="A137" s="182" t="s">
        <v>573</v>
      </c>
      <c r="B137" s="182" t="s">
        <v>572</v>
      </c>
      <c r="C137" s="5">
        <v>38645.269999999997</v>
      </c>
      <c r="D137" s="5">
        <v>0</v>
      </c>
      <c r="E137" s="5">
        <v>0</v>
      </c>
      <c r="F137" s="5">
        <v>0</v>
      </c>
      <c r="G137" s="5">
        <v>38645.269999999997</v>
      </c>
      <c r="H137" s="5">
        <v>0</v>
      </c>
      <c r="I137" s="5">
        <v>38645.269999999997</v>
      </c>
      <c r="J137" s="5">
        <v>0</v>
      </c>
    </row>
    <row r="138" spans="1:10" hidden="1">
      <c r="A138" s="182" t="s">
        <v>574</v>
      </c>
      <c r="B138" s="182" t="s">
        <v>575</v>
      </c>
      <c r="C138" s="5">
        <v>3576.44</v>
      </c>
      <c r="D138" s="5">
        <v>0</v>
      </c>
      <c r="E138" s="5">
        <v>0</v>
      </c>
      <c r="F138" s="5">
        <v>0</v>
      </c>
      <c r="G138" s="5">
        <v>3576.44</v>
      </c>
      <c r="H138" s="5">
        <v>0</v>
      </c>
      <c r="I138" s="5">
        <v>3576.44</v>
      </c>
      <c r="J138" s="5">
        <v>0</v>
      </c>
    </row>
    <row r="139" spans="1:10" hidden="1">
      <c r="A139" s="182" t="s">
        <v>576</v>
      </c>
      <c r="B139" s="182" t="s">
        <v>575</v>
      </c>
      <c r="C139" s="5">
        <v>3576.44</v>
      </c>
      <c r="D139" s="5">
        <v>0</v>
      </c>
      <c r="E139" s="5">
        <v>0</v>
      </c>
      <c r="F139" s="5">
        <v>0</v>
      </c>
      <c r="G139" s="5">
        <v>3576.44</v>
      </c>
      <c r="H139" s="5">
        <v>0</v>
      </c>
      <c r="I139" s="5">
        <v>3576.44</v>
      </c>
      <c r="J139" s="5">
        <v>0</v>
      </c>
    </row>
    <row r="140" spans="1:10" hidden="1">
      <c r="A140" s="182" t="s">
        <v>577</v>
      </c>
      <c r="B140" s="182" t="s">
        <v>578</v>
      </c>
      <c r="C140" s="5">
        <v>14601.63</v>
      </c>
      <c r="D140" s="5">
        <v>0</v>
      </c>
      <c r="E140" s="5">
        <v>0</v>
      </c>
      <c r="F140" s="5">
        <v>0</v>
      </c>
      <c r="G140" s="5">
        <v>14601.63</v>
      </c>
      <c r="H140" s="5">
        <v>0</v>
      </c>
      <c r="I140" s="5">
        <v>14601.63</v>
      </c>
      <c r="J140" s="5">
        <v>0</v>
      </c>
    </row>
    <row r="141" spans="1:10" hidden="1">
      <c r="A141" s="182" t="s">
        <v>579</v>
      </c>
      <c r="B141" s="182" t="s">
        <v>578</v>
      </c>
      <c r="C141" s="5">
        <v>14601.63</v>
      </c>
      <c r="D141" s="5">
        <v>0</v>
      </c>
      <c r="E141" s="5">
        <v>0</v>
      </c>
      <c r="F141" s="5">
        <v>0</v>
      </c>
      <c r="G141" s="5">
        <v>14601.63</v>
      </c>
      <c r="H141" s="5">
        <v>0</v>
      </c>
      <c r="I141" s="5">
        <v>14601.63</v>
      </c>
      <c r="J141" s="5">
        <v>0</v>
      </c>
    </row>
    <row r="142" spans="1:10" hidden="1">
      <c r="A142" s="182" t="s">
        <v>580</v>
      </c>
      <c r="B142" s="182" t="s">
        <v>581</v>
      </c>
      <c r="C142" s="5">
        <v>17965.36</v>
      </c>
      <c r="D142" s="5">
        <v>0</v>
      </c>
      <c r="E142" s="5">
        <v>0</v>
      </c>
      <c r="F142" s="5">
        <v>0</v>
      </c>
      <c r="G142" s="5">
        <v>17965.36</v>
      </c>
      <c r="H142" s="5">
        <v>0</v>
      </c>
      <c r="I142" s="5">
        <v>17965.36</v>
      </c>
      <c r="J142" s="5">
        <v>0</v>
      </c>
    </row>
    <row r="143" spans="1:10" hidden="1">
      <c r="A143" s="182" t="s">
        <v>582</v>
      </c>
      <c r="B143" s="182" t="s">
        <v>581</v>
      </c>
      <c r="C143" s="5">
        <v>17965.36</v>
      </c>
      <c r="D143" s="5">
        <v>0</v>
      </c>
      <c r="E143" s="5">
        <v>0</v>
      </c>
      <c r="F143" s="5">
        <v>0</v>
      </c>
      <c r="G143" s="5">
        <v>17965.36</v>
      </c>
      <c r="H143" s="5">
        <v>0</v>
      </c>
      <c r="I143" s="5">
        <v>17965.36</v>
      </c>
      <c r="J143" s="5">
        <v>0</v>
      </c>
    </row>
    <row r="144" spans="1:10" hidden="1">
      <c r="A144" s="182" t="s">
        <v>583</v>
      </c>
      <c r="B144" s="182" t="s">
        <v>584</v>
      </c>
      <c r="C144" s="5">
        <v>526.47</v>
      </c>
      <c r="D144" s="5">
        <v>0</v>
      </c>
      <c r="E144" s="5">
        <v>0</v>
      </c>
      <c r="F144" s="5">
        <v>0</v>
      </c>
      <c r="G144" s="5">
        <v>526.47</v>
      </c>
      <c r="H144" s="5">
        <v>0</v>
      </c>
      <c r="I144" s="5">
        <v>526.47</v>
      </c>
      <c r="J144" s="5">
        <v>0</v>
      </c>
    </row>
    <row r="145" spans="1:10" hidden="1">
      <c r="A145" s="182" t="s">
        <v>585</v>
      </c>
      <c r="B145" s="182" t="s">
        <v>584</v>
      </c>
      <c r="C145" s="5">
        <v>526.47</v>
      </c>
      <c r="D145" s="5">
        <v>0</v>
      </c>
      <c r="E145" s="5">
        <v>0</v>
      </c>
      <c r="F145" s="5">
        <v>0</v>
      </c>
      <c r="G145" s="5">
        <v>526.47</v>
      </c>
      <c r="H145" s="5">
        <v>0</v>
      </c>
      <c r="I145" s="5">
        <v>526.47</v>
      </c>
      <c r="J145" s="5">
        <v>0</v>
      </c>
    </row>
    <row r="146" spans="1:10" hidden="1">
      <c r="A146" s="182" t="s">
        <v>586</v>
      </c>
      <c r="B146" s="182" t="s">
        <v>587</v>
      </c>
      <c r="C146" s="5">
        <v>1524.63</v>
      </c>
      <c r="D146" s="5">
        <v>0</v>
      </c>
      <c r="E146" s="5">
        <v>0</v>
      </c>
      <c r="F146" s="5">
        <v>0</v>
      </c>
      <c r="G146" s="5">
        <v>1524.63</v>
      </c>
      <c r="H146" s="5">
        <v>0</v>
      </c>
      <c r="I146" s="5">
        <v>1524.63</v>
      </c>
      <c r="J146" s="5">
        <v>0</v>
      </c>
    </row>
    <row r="147" spans="1:10" hidden="1">
      <c r="A147" s="182" t="s">
        <v>588</v>
      </c>
      <c r="B147" s="182" t="s">
        <v>587</v>
      </c>
      <c r="C147" s="5">
        <v>1524.63</v>
      </c>
      <c r="D147" s="5">
        <v>0</v>
      </c>
      <c r="E147" s="5">
        <v>0</v>
      </c>
      <c r="F147" s="5">
        <v>0</v>
      </c>
      <c r="G147" s="5">
        <v>1524.63</v>
      </c>
      <c r="H147" s="5">
        <v>0</v>
      </c>
      <c r="I147" s="5">
        <v>1524.63</v>
      </c>
      <c r="J147" s="5">
        <v>0</v>
      </c>
    </row>
    <row r="148" spans="1:10" hidden="1">
      <c r="A148" s="182" t="s">
        <v>589</v>
      </c>
      <c r="B148" s="182" t="s">
        <v>590</v>
      </c>
      <c r="C148" s="5">
        <v>13093.74</v>
      </c>
      <c r="D148" s="5">
        <v>0</v>
      </c>
      <c r="E148" s="5">
        <v>0</v>
      </c>
      <c r="F148" s="5">
        <v>0</v>
      </c>
      <c r="G148" s="5">
        <v>13093.74</v>
      </c>
      <c r="H148" s="5">
        <v>0</v>
      </c>
      <c r="I148" s="5">
        <v>13093.74</v>
      </c>
      <c r="J148" s="5">
        <v>0</v>
      </c>
    </row>
    <row r="149" spans="1:10" hidden="1">
      <c r="A149" s="182" t="s">
        <v>591</v>
      </c>
      <c r="B149" s="182" t="s">
        <v>590</v>
      </c>
      <c r="C149" s="5">
        <v>13093.74</v>
      </c>
      <c r="D149" s="5">
        <v>0</v>
      </c>
      <c r="E149" s="5">
        <v>0</v>
      </c>
      <c r="F149" s="5">
        <v>0</v>
      </c>
      <c r="G149" s="5">
        <v>13093.74</v>
      </c>
      <c r="H149" s="5">
        <v>0</v>
      </c>
      <c r="I149" s="5">
        <v>13093.74</v>
      </c>
      <c r="J149" s="5">
        <v>0</v>
      </c>
    </row>
    <row r="150" spans="1:10" hidden="1">
      <c r="A150" s="182" t="s">
        <v>592</v>
      </c>
      <c r="B150" s="182" t="s">
        <v>593</v>
      </c>
      <c r="C150" s="5">
        <v>56964.73</v>
      </c>
      <c r="D150" s="5">
        <v>0</v>
      </c>
      <c r="E150" s="5">
        <v>0</v>
      </c>
      <c r="F150" s="5">
        <v>0</v>
      </c>
      <c r="G150" s="5">
        <v>56964.73</v>
      </c>
      <c r="H150" s="5">
        <v>0</v>
      </c>
      <c r="I150" s="5">
        <v>56964.73</v>
      </c>
      <c r="J150" s="5">
        <v>0</v>
      </c>
    </row>
    <row r="151" spans="1:10" hidden="1">
      <c r="A151" s="182" t="s">
        <v>594</v>
      </c>
      <c r="B151" s="182" t="s">
        <v>593</v>
      </c>
      <c r="C151" s="5">
        <v>56964.73</v>
      </c>
      <c r="D151" s="5">
        <v>0</v>
      </c>
      <c r="E151" s="5">
        <v>0</v>
      </c>
      <c r="F151" s="5">
        <v>0</v>
      </c>
      <c r="G151" s="5">
        <v>56964.73</v>
      </c>
      <c r="H151" s="5">
        <v>0</v>
      </c>
      <c r="I151" s="5">
        <v>56964.73</v>
      </c>
      <c r="J151" s="5">
        <v>0</v>
      </c>
    </row>
    <row r="152" spans="1:10" hidden="1">
      <c r="A152" s="182" t="s">
        <v>595</v>
      </c>
      <c r="B152" s="182" t="s">
        <v>596</v>
      </c>
      <c r="C152" s="5">
        <v>54578.31</v>
      </c>
      <c r="D152" s="5">
        <v>0</v>
      </c>
      <c r="E152" s="5">
        <v>0</v>
      </c>
      <c r="F152" s="5">
        <v>0</v>
      </c>
      <c r="G152" s="5">
        <v>54578.31</v>
      </c>
      <c r="H152" s="5">
        <v>0</v>
      </c>
      <c r="I152" s="5">
        <v>54578.31</v>
      </c>
      <c r="J152" s="5">
        <v>0</v>
      </c>
    </row>
    <row r="153" spans="1:10" hidden="1">
      <c r="A153" s="182" t="s">
        <v>597</v>
      </c>
      <c r="B153" s="182" t="s">
        <v>598</v>
      </c>
      <c r="C153" s="5">
        <v>3781.4</v>
      </c>
      <c r="D153" s="5">
        <v>0</v>
      </c>
      <c r="E153" s="5">
        <v>0</v>
      </c>
      <c r="F153" s="5">
        <v>0</v>
      </c>
      <c r="G153" s="5">
        <v>3781.4</v>
      </c>
      <c r="H153" s="5">
        <v>0</v>
      </c>
      <c r="I153" s="5">
        <v>3781.4</v>
      </c>
      <c r="J153" s="5">
        <v>0</v>
      </c>
    </row>
    <row r="154" spans="1:10" hidden="1">
      <c r="A154" s="182" t="s">
        <v>599</v>
      </c>
      <c r="B154" s="182" t="s">
        <v>600</v>
      </c>
      <c r="C154" s="5">
        <v>3781.4</v>
      </c>
      <c r="D154" s="5">
        <v>0</v>
      </c>
      <c r="E154" s="5">
        <v>0</v>
      </c>
      <c r="F154" s="5">
        <v>0</v>
      </c>
      <c r="G154" s="5">
        <v>3781.4</v>
      </c>
      <c r="H154" s="5">
        <v>0</v>
      </c>
      <c r="I154" s="5">
        <v>3781.4</v>
      </c>
      <c r="J154" s="5">
        <v>0</v>
      </c>
    </row>
    <row r="155" spans="1:10" hidden="1">
      <c r="A155" s="182" t="s">
        <v>601</v>
      </c>
      <c r="B155" s="182" t="s">
        <v>602</v>
      </c>
      <c r="C155" s="5">
        <v>48402.59</v>
      </c>
      <c r="D155" s="5">
        <v>0</v>
      </c>
      <c r="E155" s="5">
        <v>0</v>
      </c>
      <c r="F155" s="5">
        <v>0</v>
      </c>
      <c r="G155" s="5">
        <v>48402.59</v>
      </c>
      <c r="H155" s="5">
        <v>0</v>
      </c>
      <c r="I155" s="5">
        <v>48402.59</v>
      </c>
      <c r="J155" s="5">
        <v>0</v>
      </c>
    </row>
    <row r="156" spans="1:10" hidden="1">
      <c r="A156" s="182" t="s">
        <v>603</v>
      </c>
      <c r="B156" s="182" t="s">
        <v>602</v>
      </c>
      <c r="C156" s="5">
        <v>48402.59</v>
      </c>
      <c r="D156" s="5">
        <v>0</v>
      </c>
      <c r="E156" s="5">
        <v>0</v>
      </c>
      <c r="F156" s="5">
        <v>0</v>
      </c>
      <c r="G156" s="5">
        <v>48402.59</v>
      </c>
      <c r="H156" s="5">
        <v>0</v>
      </c>
      <c r="I156" s="5">
        <v>48402.59</v>
      </c>
      <c r="J156" s="5">
        <v>0</v>
      </c>
    </row>
    <row r="157" spans="1:10" hidden="1">
      <c r="A157" s="182" t="s">
        <v>604</v>
      </c>
      <c r="B157" s="182" t="s">
        <v>605</v>
      </c>
      <c r="C157" s="5">
        <v>994.32</v>
      </c>
      <c r="D157" s="5">
        <v>0</v>
      </c>
      <c r="E157" s="5">
        <v>0</v>
      </c>
      <c r="F157" s="5">
        <v>0</v>
      </c>
      <c r="G157" s="5">
        <v>994.32</v>
      </c>
      <c r="H157" s="5">
        <v>0</v>
      </c>
      <c r="I157" s="5">
        <v>994.32</v>
      </c>
      <c r="J157" s="5">
        <v>0</v>
      </c>
    </row>
    <row r="158" spans="1:10" hidden="1">
      <c r="A158" s="182" t="s">
        <v>606</v>
      </c>
      <c r="B158" s="182" t="s">
        <v>605</v>
      </c>
      <c r="C158" s="5">
        <v>994.32</v>
      </c>
      <c r="D158" s="5">
        <v>0</v>
      </c>
      <c r="E158" s="5">
        <v>0</v>
      </c>
      <c r="F158" s="5">
        <v>0</v>
      </c>
      <c r="G158" s="5">
        <v>994.32</v>
      </c>
      <c r="H158" s="5">
        <v>0</v>
      </c>
      <c r="I158" s="5">
        <v>994.32</v>
      </c>
      <c r="J158" s="5">
        <v>0</v>
      </c>
    </row>
    <row r="159" spans="1:10" hidden="1">
      <c r="A159" s="182" t="s">
        <v>607</v>
      </c>
      <c r="B159" s="182" t="s">
        <v>608</v>
      </c>
      <c r="C159" s="5">
        <v>1400</v>
      </c>
      <c r="D159" s="5">
        <v>0</v>
      </c>
      <c r="E159" s="5">
        <v>0</v>
      </c>
      <c r="F159" s="5">
        <v>0</v>
      </c>
      <c r="G159" s="5">
        <v>1400</v>
      </c>
      <c r="H159" s="5">
        <v>0</v>
      </c>
      <c r="I159" s="5">
        <v>1400</v>
      </c>
      <c r="J159" s="5">
        <v>0</v>
      </c>
    </row>
    <row r="160" spans="1:10" hidden="1">
      <c r="A160" s="182" t="s">
        <v>609</v>
      </c>
      <c r="B160" s="182" t="s">
        <v>610</v>
      </c>
      <c r="C160" s="5">
        <v>1400</v>
      </c>
      <c r="D160" s="5">
        <v>0</v>
      </c>
      <c r="E160" s="5">
        <v>0</v>
      </c>
      <c r="F160" s="5">
        <v>0</v>
      </c>
      <c r="G160" s="5">
        <v>1400</v>
      </c>
      <c r="H160" s="5">
        <v>0</v>
      </c>
      <c r="I160" s="5">
        <v>1400</v>
      </c>
      <c r="J160" s="5">
        <v>0</v>
      </c>
    </row>
    <row r="161" spans="1:10" hidden="1">
      <c r="A161" s="182" t="s">
        <v>611</v>
      </c>
      <c r="B161" s="182" t="s">
        <v>612</v>
      </c>
      <c r="C161" s="5">
        <v>60323.17</v>
      </c>
      <c r="D161" s="5">
        <v>0</v>
      </c>
      <c r="E161" s="5">
        <v>4204.99</v>
      </c>
      <c r="F161" s="5">
        <v>0</v>
      </c>
      <c r="G161" s="5">
        <v>64528.160000000003</v>
      </c>
      <c r="H161" s="5">
        <v>0</v>
      </c>
      <c r="I161" s="5">
        <v>64528.160000000003</v>
      </c>
      <c r="J161" s="5">
        <v>0</v>
      </c>
    </row>
    <row r="162" spans="1:10" hidden="1">
      <c r="A162" s="182" t="s">
        <v>613</v>
      </c>
      <c r="B162" s="182" t="s">
        <v>614</v>
      </c>
      <c r="C162" s="5">
        <v>19993.939999999999</v>
      </c>
      <c r="D162" s="5">
        <v>0</v>
      </c>
      <c r="E162" s="5">
        <v>0</v>
      </c>
      <c r="F162" s="5">
        <v>0</v>
      </c>
      <c r="G162" s="5">
        <v>19993.939999999999</v>
      </c>
      <c r="H162" s="5">
        <v>0</v>
      </c>
      <c r="I162" s="5">
        <v>19993.939999999999</v>
      </c>
      <c r="J162" s="5">
        <v>0</v>
      </c>
    </row>
    <row r="163" spans="1:10" hidden="1">
      <c r="A163" s="182" t="s">
        <v>615</v>
      </c>
      <c r="B163" s="182" t="s">
        <v>614</v>
      </c>
      <c r="C163" s="5">
        <v>19993.939999999999</v>
      </c>
      <c r="D163" s="5">
        <v>0</v>
      </c>
      <c r="E163" s="5">
        <v>0</v>
      </c>
      <c r="F163" s="5">
        <v>0</v>
      </c>
      <c r="G163" s="5">
        <v>19993.939999999999</v>
      </c>
      <c r="H163" s="5">
        <v>0</v>
      </c>
      <c r="I163" s="5">
        <v>19993.939999999999</v>
      </c>
      <c r="J163" s="5">
        <v>0</v>
      </c>
    </row>
    <row r="164" spans="1:10" hidden="1">
      <c r="A164" s="182" t="s">
        <v>616</v>
      </c>
      <c r="B164" s="182" t="s">
        <v>617</v>
      </c>
      <c r="C164" s="5">
        <v>448</v>
      </c>
      <c r="D164" s="5">
        <v>0</v>
      </c>
      <c r="E164" s="5">
        <v>0</v>
      </c>
      <c r="F164" s="5">
        <v>0</v>
      </c>
      <c r="G164" s="5">
        <v>448</v>
      </c>
      <c r="H164" s="5">
        <v>0</v>
      </c>
      <c r="I164" s="5">
        <v>448</v>
      </c>
      <c r="J164" s="5">
        <v>0</v>
      </c>
    </row>
    <row r="165" spans="1:10" hidden="1">
      <c r="A165" s="182" t="s">
        <v>618</v>
      </c>
      <c r="B165" s="182" t="s">
        <v>617</v>
      </c>
      <c r="C165" s="5">
        <v>448</v>
      </c>
      <c r="D165" s="5">
        <v>0</v>
      </c>
      <c r="E165" s="5">
        <v>0</v>
      </c>
      <c r="F165" s="5">
        <v>0</v>
      </c>
      <c r="G165" s="5">
        <v>448</v>
      </c>
      <c r="H165" s="5">
        <v>0</v>
      </c>
      <c r="I165" s="5">
        <v>448</v>
      </c>
      <c r="J165" s="5">
        <v>0</v>
      </c>
    </row>
    <row r="166" spans="1:10" hidden="1">
      <c r="A166" s="182" t="s">
        <v>619</v>
      </c>
      <c r="B166" s="182" t="s">
        <v>620</v>
      </c>
      <c r="C166" s="5">
        <v>39881.230000000003</v>
      </c>
      <c r="D166" s="5">
        <v>0</v>
      </c>
      <c r="E166" s="5">
        <v>4204.99</v>
      </c>
      <c r="F166" s="5">
        <v>0</v>
      </c>
      <c r="G166" s="5">
        <v>44086.22</v>
      </c>
      <c r="H166" s="5">
        <v>0</v>
      </c>
      <c r="I166" s="5">
        <v>44086.22</v>
      </c>
      <c r="J166" s="5">
        <v>0</v>
      </c>
    </row>
    <row r="167" spans="1:10" hidden="1">
      <c r="A167" s="182" t="s">
        <v>621</v>
      </c>
      <c r="B167" s="182" t="s">
        <v>620</v>
      </c>
      <c r="C167" s="5">
        <v>39881.230000000003</v>
      </c>
      <c r="D167" s="5">
        <v>0</v>
      </c>
      <c r="E167" s="5">
        <v>4204.99</v>
      </c>
      <c r="F167" s="5">
        <v>0</v>
      </c>
      <c r="G167" s="5">
        <v>44086.22</v>
      </c>
      <c r="H167" s="5">
        <v>0</v>
      </c>
      <c r="I167" s="5">
        <v>44086.22</v>
      </c>
      <c r="J167" s="5">
        <v>0</v>
      </c>
    </row>
    <row r="168" spans="1:10" hidden="1">
      <c r="A168" s="182" t="s">
        <v>622</v>
      </c>
      <c r="B168" s="182" t="s">
        <v>623</v>
      </c>
      <c r="C168" s="5">
        <v>212629.12</v>
      </c>
      <c r="D168" s="5">
        <v>0</v>
      </c>
      <c r="E168" s="5">
        <v>9945.99</v>
      </c>
      <c r="F168" s="5">
        <v>0</v>
      </c>
      <c r="G168" s="5">
        <v>222575.11</v>
      </c>
      <c r="H168" s="5">
        <v>0</v>
      </c>
      <c r="I168" s="5">
        <v>222575.11</v>
      </c>
      <c r="J168" s="5">
        <v>0</v>
      </c>
    </row>
    <row r="169" spans="1:10" hidden="1">
      <c r="A169" s="182" t="s">
        <v>624</v>
      </c>
      <c r="B169" s="182" t="s">
        <v>625</v>
      </c>
      <c r="C169" s="5">
        <v>148393.69</v>
      </c>
      <c r="D169" s="5">
        <v>0</v>
      </c>
      <c r="E169" s="5">
        <v>7566</v>
      </c>
      <c r="F169" s="5">
        <v>0</v>
      </c>
      <c r="G169" s="5">
        <v>155959.69</v>
      </c>
      <c r="H169" s="5">
        <v>0</v>
      </c>
      <c r="I169" s="5">
        <v>155959.69</v>
      </c>
      <c r="J169" s="5">
        <v>0</v>
      </c>
    </row>
    <row r="170" spans="1:10" hidden="1">
      <c r="A170" s="182" t="s">
        <v>626</v>
      </c>
      <c r="B170" s="182" t="s">
        <v>627</v>
      </c>
      <c r="C170" s="5">
        <v>148393.69</v>
      </c>
      <c r="D170" s="5">
        <v>0</v>
      </c>
      <c r="E170" s="5">
        <v>7566</v>
      </c>
      <c r="F170" s="5">
        <v>0</v>
      </c>
      <c r="G170" s="5">
        <v>155959.69</v>
      </c>
      <c r="H170" s="5">
        <v>0</v>
      </c>
      <c r="I170" s="5">
        <v>155959.69</v>
      </c>
      <c r="J170" s="5">
        <v>0</v>
      </c>
    </row>
    <row r="171" spans="1:10" hidden="1">
      <c r="A171" s="182" t="s">
        <v>628</v>
      </c>
      <c r="B171" s="182" t="s">
        <v>629</v>
      </c>
      <c r="C171" s="5">
        <v>15969.24</v>
      </c>
      <c r="D171" s="5">
        <v>0</v>
      </c>
      <c r="E171" s="5">
        <v>2379.9899999999998</v>
      </c>
      <c r="F171" s="5">
        <v>0</v>
      </c>
      <c r="G171" s="5">
        <v>18349.23</v>
      </c>
      <c r="H171" s="5">
        <v>0</v>
      </c>
      <c r="I171" s="5">
        <v>18349.23</v>
      </c>
      <c r="J171" s="5">
        <v>0</v>
      </c>
    </row>
    <row r="172" spans="1:10" hidden="1">
      <c r="A172" s="182" t="s">
        <v>630</v>
      </c>
      <c r="B172" s="182" t="s">
        <v>631</v>
      </c>
      <c r="C172" s="5">
        <v>15969.24</v>
      </c>
      <c r="D172" s="5">
        <v>0</v>
      </c>
      <c r="E172" s="5">
        <v>2379.9899999999998</v>
      </c>
      <c r="F172" s="5">
        <v>0</v>
      </c>
      <c r="G172" s="5">
        <v>18349.23</v>
      </c>
      <c r="H172" s="5">
        <v>0</v>
      </c>
      <c r="I172" s="5">
        <v>18349.23</v>
      </c>
      <c r="J172" s="5">
        <v>0</v>
      </c>
    </row>
    <row r="173" spans="1:10" hidden="1">
      <c r="A173" s="182" t="s">
        <v>632</v>
      </c>
      <c r="B173" s="182" t="s">
        <v>633</v>
      </c>
      <c r="C173" s="5">
        <v>21370.29</v>
      </c>
      <c r="D173" s="5">
        <v>0</v>
      </c>
      <c r="E173" s="5">
        <v>0</v>
      </c>
      <c r="F173" s="5">
        <v>0</v>
      </c>
      <c r="G173" s="5">
        <v>21370.29</v>
      </c>
      <c r="H173" s="5">
        <v>0</v>
      </c>
      <c r="I173" s="5">
        <v>21370.29</v>
      </c>
      <c r="J173" s="5">
        <v>0</v>
      </c>
    </row>
    <row r="174" spans="1:10" hidden="1">
      <c r="A174" s="182" t="s">
        <v>634</v>
      </c>
      <c r="B174" s="182" t="s">
        <v>635</v>
      </c>
      <c r="C174" s="5">
        <v>21370.29</v>
      </c>
      <c r="D174" s="5">
        <v>0</v>
      </c>
      <c r="E174" s="5">
        <v>0</v>
      </c>
      <c r="F174" s="5">
        <v>0</v>
      </c>
      <c r="G174" s="5">
        <v>21370.29</v>
      </c>
      <c r="H174" s="5">
        <v>0</v>
      </c>
      <c r="I174" s="5">
        <v>21370.29</v>
      </c>
      <c r="J174" s="5">
        <v>0</v>
      </c>
    </row>
    <row r="175" spans="1:10" hidden="1">
      <c r="A175" s="182" t="s">
        <v>636</v>
      </c>
      <c r="B175" s="182" t="s">
        <v>637</v>
      </c>
      <c r="C175" s="5">
        <v>505.75</v>
      </c>
      <c r="D175" s="5">
        <v>0</v>
      </c>
      <c r="E175" s="5">
        <v>0</v>
      </c>
      <c r="F175" s="5">
        <v>0</v>
      </c>
      <c r="G175" s="5">
        <v>505.75</v>
      </c>
      <c r="H175" s="5">
        <v>0</v>
      </c>
      <c r="I175" s="5">
        <v>505.75</v>
      </c>
      <c r="J175" s="5">
        <v>0</v>
      </c>
    </row>
    <row r="176" spans="1:10" hidden="1">
      <c r="A176" s="182" t="s">
        <v>638</v>
      </c>
      <c r="B176" s="182" t="s">
        <v>637</v>
      </c>
      <c r="C176" s="5">
        <v>505.75</v>
      </c>
      <c r="D176" s="5">
        <v>0</v>
      </c>
      <c r="E176" s="5">
        <v>0</v>
      </c>
      <c r="F176" s="5">
        <v>0</v>
      </c>
      <c r="G176" s="5">
        <v>505.75</v>
      </c>
      <c r="H176" s="5">
        <v>0</v>
      </c>
      <c r="I176" s="5">
        <v>505.75</v>
      </c>
      <c r="J176" s="5">
        <v>0</v>
      </c>
    </row>
    <row r="177" spans="1:10" hidden="1">
      <c r="A177" s="182" t="s">
        <v>639</v>
      </c>
      <c r="B177" s="182" t="s">
        <v>640</v>
      </c>
      <c r="C177" s="5">
        <v>5490.76</v>
      </c>
      <c r="D177" s="5">
        <v>0</v>
      </c>
      <c r="E177" s="5">
        <v>0</v>
      </c>
      <c r="F177" s="5">
        <v>0</v>
      </c>
      <c r="G177" s="5">
        <v>5490.76</v>
      </c>
      <c r="H177" s="5">
        <v>0</v>
      </c>
      <c r="I177" s="5">
        <v>5490.76</v>
      </c>
      <c r="J177" s="5">
        <v>0</v>
      </c>
    </row>
    <row r="178" spans="1:10" hidden="1">
      <c r="A178" s="182" t="s">
        <v>641</v>
      </c>
      <c r="B178" s="182" t="s">
        <v>642</v>
      </c>
      <c r="C178" s="5">
        <v>5490.76</v>
      </c>
      <c r="D178" s="5">
        <v>0</v>
      </c>
      <c r="E178" s="5">
        <v>0</v>
      </c>
      <c r="F178" s="5">
        <v>0</v>
      </c>
      <c r="G178" s="5">
        <v>5490.76</v>
      </c>
      <c r="H178" s="5">
        <v>0</v>
      </c>
      <c r="I178" s="5">
        <v>5490.76</v>
      </c>
      <c r="J178" s="5">
        <v>0</v>
      </c>
    </row>
    <row r="179" spans="1:10" hidden="1">
      <c r="A179" s="182" t="s">
        <v>643</v>
      </c>
      <c r="B179" s="182" t="s">
        <v>644</v>
      </c>
      <c r="C179" s="5">
        <v>20899.39</v>
      </c>
      <c r="D179" s="5">
        <v>0</v>
      </c>
      <c r="E179" s="5">
        <v>0</v>
      </c>
      <c r="F179" s="5">
        <v>0</v>
      </c>
      <c r="G179" s="5">
        <v>20899.39</v>
      </c>
      <c r="H179" s="5">
        <v>0</v>
      </c>
      <c r="I179" s="5">
        <v>20899.39</v>
      </c>
      <c r="J179" s="5">
        <v>0</v>
      </c>
    </row>
    <row r="180" spans="1:10" hidden="1">
      <c r="A180" s="182" t="s">
        <v>645</v>
      </c>
      <c r="B180" s="182" t="s">
        <v>644</v>
      </c>
      <c r="C180" s="5">
        <v>20899.39</v>
      </c>
      <c r="D180" s="5">
        <v>0</v>
      </c>
      <c r="E180" s="5">
        <v>0</v>
      </c>
      <c r="F180" s="5">
        <v>0</v>
      </c>
      <c r="G180" s="5">
        <v>20899.39</v>
      </c>
      <c r="H180" s="5">
        <v>0</v>
      </c>
      <c r="I180" s="5">
        <v>20899.39</v>
      </c>
      <c r="J180" s="5">
        <v>0</v>
      </c>
    </row>
    <row r="181" spans="1:10" hidden="1">
      <c r="A181" s="182" t="s">
        <v>646</v>
      </c>
      <c r="B181" s="182" t="s">
        <v>647</v>
      </c>
      <c r="C181" s="5">
        <v>111912.98</v>
      </c>
      <c r="D181" s="5">
        <v>0</v>
      </c>
      <c r="E181" s="5">
        <v>22840</v>
      </c>
      <c r="F181" s="5">
        <v>0</v>
      </c>
      <c r="G181" s="5">
        <v>134752.98000000001</v>
      </c>
      <c r="H181" s="5">
        <v>0</v>
      </c>
      <c r="I181" s="5">
        <v>134752.98000000001</v>
      </c>
      <c r="J181" s="5">
        <v>0</v>
      </c>
    </row>
    <row r="182" spans="1:10" hidden="1">
      <c r="A182" s="182" t="s">
        <v>648</v>
      </c>
      <c r="B182" s="182" t="s">
        <v>647</v>
      </c>
      <c r="C182" s="5">
        <v>111912.98</v>
      </c>
      <c r="D182" s="5">
        <v>0</v>
      </c>
      <c r="E182" s="5">
        <v>22840</v>
      </c>
      <c r="F182" s="5">
        <v>0</v>
      </c>
      <c r="G182" s="5">
        <v>134752.98000000001</v>
      </c>
      <c r="H182" s="5">
        <v>0</v>
      </c>
      <c r="I182" s="5">
        <v>134752.98000000001</v>
      </c>
      <c r="J182" s="5">
        <v>0</v>
      </c>
    </row>
    <row r="183" spans="1:10" hidden="1">
      <c r="A183" s="182" t="s">
        <v>649</v>
      </c>
      <c r="B183" s="182" t="s">
        <v>650</v>
      </c>
      <c r="C183" s="5">
        <v>111116.5</v>
      </c>
      <c r="D183" s="5">
        <v>0</v>
      </c>
      <c r="E183" s="5">
        <v>22840</v>
      </c>
      <c r="F183" s="5">
        <v>0</v>
      </c>
      <c r="G183" s="5">
        <v>133956.5</v>
      </c>
      <c r="H183" s="5">
        <v>0</v>
      </c>
      <c r="I183" s="5">
        <v>133956.5</v>
      </c>
      <c r="J183" s="5">
        <v>0</v>
      </c>
    </row>
    <row r="184" spans="1:10" hidden="1">
      <c r="A184" s="182" t="s">
        <v>651</v>
      </c>
      <c r="B184" s="182" t="s">
        <v>652</v>
      </c>
      <c r="C184" s="5">
        <v>796.48</v>
      </c>
      <c r="D184" s="5">
        <v>0</v>
      </c>
      <c r="E184" s="5">
        <v>0</v>
      </c>
      <c r="F184" s="5">
        <v>0</v>
      </c>
      <c r="G184" s="5">
        <v>796.48</v>
      </c>
      <c r="H184" s="5">
        <v>0</v>
      </c>
      <c r="I184" s="5">
        <v>796.48</v>
      </c>
      <c r="J184" s="5">
        <v>0</v>
      </c>
    </row>
    <row r="185" spans="1:10" hidden="1">
      <c r="A185" s="182" t="s">
        <v>653</v>
      </c>
      <c r="B185" s="182" t="s">
        <v>654</v>
      </c>
      <c r="C185" s="5">
        <v>481</v>
      </c>
      <c r="D185" s="5">
        <v>0</v>
      </c>
      <c r="E185" s="5">
        <v>0</v>
      </c>
      <c r="F185" s="5">
        <v>0</v>
      </c>
      <c r="G185" s="5">
        <v>481</v>
      </c>
      <c r="H185" s="5">
        <v>0</v>
      </c>
      <c r="I185" s="5">
        <v>481</v>
      </c>
      <c r="J185" s="5">
        <v>0</v>
      </c>
    </row>
    <row r="186" spans="1:10" hidden="1">
      <c r="A186" s="182" t="s">
        <v>655</v>
      </c>
      <c r="B186" s="182" t="s">
        <v>654</v>
      </c>
      <c r="C186" s="5">
        <v>481</v>
      </c>
      <c r="D186" s="5">
        <v>0</v>
      </c>
      <c r="E186" s="5">
        <v>0</v>
      </c>
      <c r="F186" s="5">
        <v>0</v>
      </c>
      <c r="G186" s="5">
        <v>481</v>
      </c>
      <c r="H186" s="5">
        <v>0</v>
      </c>
      <c r="I186" s="5">
        <v>481</v>
      </c>
      <c r="J186" s="5">
        <v>0</v>
      </c>
    </row>
    <row r="187" spans="1:10" hidden="1">
      <c r="A187" s="182" t="s">
        <v>656</v>
      </c>
      <c r="B187" s="182" t="s">
        <v>654</v>
      </c>
      <c r="C187" s="5">
        <v>481</v>
      </c>
      <c r="D187" s="5">
        <v>0</v>
      </c>
      <c r="E187" s="5">
        <v>0</v>
      </c>
      <c r="F187" s="5">
        <v>0</v>
      </c>
      <c r="G187" s="5">
        <v>481</v>
      </c>
      <c r="H187" s="5">
        <v>0</v>
      </c>
      <c r="I187" s="5">
        <v>481</v>
      </c>
      <c r="J187" s="5">
        <v>0</v>
      </c>
    </row>
    <row r="188" spans="1:10" hidden="1">
      <c r="A188" s="182" t="s">
        <v>657</v>
      </c>
      <c r="B188" s="182" t="s">
        <v>658</v>
      </c>
      <c r="C188" s="5">
        <v>95201.76</v>
      </c>
      <c r="D188" s="5">
        <v>0</v>
      </c>
      <c r="E188" s="5">
        <v>0</v>
      </c>
      <c r="F188" s="5">
        <v>0</v>
      </c>
      <c r="G188" s="5">
        <v>95201.76</v>
      </c>
      <c r="H188" s="5">
        <v>0</v>
      </c>
      <c r="I188" s="5">
        <v>95201.76</v>
      </c>
      <c r="J188" s="5">
        <v>0</v>
      </c>
    </row>
    <row r="189" spans="1:10" hidden="1">
      <c r="A189" s="182" t="s">
        <v>659</v>
      </c>
      <c r="B189" s="182" t="s">
        <v>660</v>
      </c>
      <c r="C189" s="5">
        <v>87730.61</v>
      </c>
      <c r="D189" s="5">
        <v>0</v>
      </c>
      <c r="E189" s="5">
        <v>0</v>
      </c>
      <c r="F189" s="5">
        <v>0</v>
      </c>
      <c r="G189" s="5">
        <v>87730.61</v>
      </c>
      <c r="H189" s="5">
        <v>0</v>
      </c>
      <c r="I189" s="5">
        <v>87730.61</v>
      </c>
      <c r="J189" s="5">
        <v>0</v>
      </c>
    </row>
    <row r="190" spans="1:10" hidden="1">
      <c r="A190" s="182" t="s">
        <v>661</v>
      </c>
      <c r="B190" s="182" t="s">
        <v>660</v>
      </c>
      <c r="C190" s="5">
        <v>87730.61</v>
      </c>
      <c r="D190" s="5">
        <v>0</v>
      </c>
      <c r="E190" s="5">
        <v>0</v>
      </c>
      <c r="F190" s="5">
        <v>0</v>
      </c>
      <c r="G190" s="5">
        <v>87730.61</v>
      </c>
      <c r="H190" s="5">
        <v>0</v>
      </c>
      <c r="I190" s="5">
        <v>87730.61</v>
      </c>
      <c r="J190" s="5">
        <v>0</v>
      </c>
    </row>
    <row r="191" spans="1:10" hidden="1">
      <c r="A191" s="182" t="s">
        <v>662</v>
      </c>
      <c r="B191" s="182" t="s">
        <v>663</v>
      </c>
      <c r="C191" s="5">
        <v>4476.84</v>
      </c>
      <c r="D191" s="5">
        <v>0</v>
      </c>
      <c r="E191" s="5">
        <v>0</v>
      </c>
      <c r="F191" s="5">
        <v>0</v>
      </c>
      <c r="G191" s="5">
        <v>4476.84</v>
      </c>
      <c r="H191" s="5">
        <v>0</v>
      </c>
      <c r="I191" s="5">
        <v>4476.84</v>
      </c>
      <c r="J191" s="5">
        <v>0</v>
      </c>
    </row>
    <row r="192" spans="1:10" hidden="1">
      <c r="A192" s="182" t="s">
        <v>664</v>
      </c>
      <c r="B192" s="182" t="s">
        <v>665</v>
      </c>
      <c r="C192" s="5">
        <v>4476.84</v>
      </c>
      <c r="D192" s="5">
        <v>0</v>
      </c>
      <c r="E192" s="5">
        <v>0</v>
      </c>
      <c r="F192" s="5">
        <v>0</v>
      </c>
      <c r="G192" s="5">
        <v>4476.84</v>
      </c>
      <c r="H192" s="5">
        <v>0</v>
      </c>
      <c r="I192" s="5">
        <v>4476.84</v>
      </c>
      <c r="J192" s="5">
        <v>0</v>
      </c>
    </row>
    <row r="193" spans="1:10" hidden="1">
      <c r="A193" s="182" t="s">
        <v>666</v>
      </c>
      <c r="B193" s="182" t="s">
        <v>667</v>
      </c>
      <c r="C193" s="5">
        <v>2994.31</v>
      </c>
      <c r="D193" s="5">
        <v>0</v>
      </c>
      <c r="E193" s="5">
        <v>0</v>
      </c>
      <c r="F193" s="5">
        <v>0</v>
      </c>
      <c r="G193" s="5">
        <v>2994.31</v>
      </c>
      <c r="H193" s="5">
        <v>0</v>
      </c>
      <c r="I193" s="5">
        <v>2994.31</v>
      </c>
      <c r="J193" s="5">
        <v>0</v>
      </c>
    </row>
    <row r="194" spans="1:10" hidden="1">
      <c r="A194" s="182" t="s">
        <v>668</v>
      </c>
      <c r="B194" s="182" t="s">
        <v>667</v>
      </c>
      <c r="C194" s="5">
        <v>2994.31</v>
      </c>
      <c r="D194" s="5">
        <v>0</v>
      </c>
      <c r="E194" s="5">
        <v>0</v>
      </c>
      <c r="F194" s="5">
        <v>0</v>
      </c>
      <c r="G194" s="5">
        <v>2994.31</v>
      </c>
      <c r="H194" s="5">
        <v>0</v>
      </c>
      <c r="I194" s="5">
        <v>2994.31</v>
      </c>
      <c r="J194" s="5">
        <v>0</v>
      </c>
    </row>
    <row r="195" spans="1:10" hidden="1">
      <c r="A195" s="182" t="s">
        <v>669</v>
      </c>
      <c r="B195" s="182" t="s">
        <v>358</v>
      </c>
      <c r="C195" s="5">
        <v>288568.89</v>
      </c>
      <c r="D195" s="5">
        <v>0</v>
      </c>
      <c r="E195" s="5">
        <v>9999.09</v>
      </c>
      <c r="F195" s="5">
        <v>0</v>
      </c>
      <c r="G195" s="5">
        <v>298567.98</v>
      </c>
      <c r="H195" s="5">
        <v>0</v>
      </c>
      <c r="I195" s="5">
        <v>298567.98</v>
      </c>
      <c r="J195" s="5">
        <v>0</v>
      </c>
    </row>
    <row r="196" spans="1:10" hidden="1">
      <c r="A196" s="182" t="s">
        <v>670</v>
      </c>
      <c r="B196" s="182" t="s">
        <v>671</v>
      </c>
      <c r="C196" s="5">
        <v>179774.74</v>
      </c>
      <c r="D196" s="5">
        <v>0</v>
      </c>
      <c r="E196" s="5">
        <v>9999.09</v>
      </c>
      <c r="F196" s="5">
        <v>0</v>
      </c>
      <c r="G196" s="5">
        <v>189773.83</v>
      </c>
      <c r="H196" s="5">
        <v>0</v>
      </c>
      <c r="I196" s="5">
        <v>189773.83</v>
      </c>
      <c r="J196" s="5">
        <v>0</v>
      </c>
    </row>
    <row r="197" spans="1:10" hidden="1">
      <c r="A197" s="182" t="s">
        <v>672</v>
      </c>
      <c r="B197" s="182" t="s">
        <v>673</v>
      </c>
      <c r="C197" s="5">
        <v>149974.74</v>
      </c>
      <c r="D197" s="5">
        <v>0</v>
      </c>
      <c r="E197" s="5">
        <v>9999.09</v>
      </c>
      <c r="F197" s="5">
        <v>0</v>
      </c>
      <c r="G197" s="5">
        <v>159973.82999999999</v>
      </c>
      <c r="H197" s="5">
        <v>0</v>
      </c>
      <c r="I197" s="5">
        <v>159973.82999999999</v>
      </c>
      <c r="J197" s="5">
        <v>0</v>
      </c>
    </row>
    <row r="198" spans="1:10" hidden="1">
      <c r="A198" s="182" t="s">
        <v>674</v>
      </c>
      <c r="B198" s="182" t="s">
        <v>675</v>
      </c>
      <c r="C198" s="5">
        <v>29800</v>
      </c>
      <c r="D198" s="5">
        <v>0</v>
      </c>
      <c r="E198" s="5">
        <v>0</v>
      </c>
      <c r="F198" s="5">
        <v>0</v>
      </c>
      <c r="G198" s="5">
        <v>29800</v>
      </c>
      <c r="H198" s="5">
        <v>0</v>
      </c>
      <c r="I198" s="5">
        <v>29800</v>
      </c>
      <c r="J198" s="5">
        <v>0</v>
      </c>
    </row>
    <row r="199" spans="1:10" hidden="1">
      <c r="A199" s="182" t="s">
        <v>676</v>
      </c>
      <c r="B199" s="182" t="s">
        <v>677</v>
      </c>
      <c r="C199" s="5">
        <v>994.67</v>
      </c>
      <c r="D199" s="5">
        <v>0</v>
      </c>
      <c r="E199" s="5">
        <v>0</v>
      </c>
      <c r="F199" s="5">
        <v>0</v>
      </c>
      <c r="G199" s="5">
        <v>994.67</v>
      </c>
      <c r="H199" s="5">
        <v>0</v>
      </c>
      <c r="I199" s="5">
        <v>994.67</v>
      </c>
      <c r="J199" s="5">
        <v>0</v>
      </c>
    </row>
    <row r="200" spans="1:10" hidden="1">
      <c r="A200" s="182" t="s">
        <v>678</v>
      </c>
      <c r="B200" s="182" t="s">
        <v>679</v>
      </c>
      <c r="C200" s="5">
        <v>994.67</v>
      </c>
      <c r="D200" s="5">
        <v>0</v>
      </c>
      <c r="E200" s="5">
        <v>0</v>
      </c>
      <c r="F200" s="5">
        <v>0</v>
      </c>
      <c r="G200" s="5">
        <v>994.67</v>
      </c>
      <c r="H200" s="5">
        <v>0</v>
      </c>
      <c r="I200" s="5">
        <v>994.67</v>
      </c>
      <c r="J200" s="5">
        <v>0</v>
      </c>
    </row>
    <row r="201" spans="1:10" hidden="1">
      <c r="A201" s="182" t="s">
        <v>680</v>
      </c>
      <c r="B201" s="182" t="s">
        <v>681</v>
      </c>
      <c r="C201" s="5">
        <v>422.75</v>
      </c>
      <c r="D201" s="5">
        <v>0</v>
      </c>
      <c r="E201" s="5">
        <v>0</v>
      </c>
      <c r="F201" s="5">
        <v>0</v>
      </c>
      <c r="G201" s="5">
        <v>422.75</v>
      </c>
      <c r="H201" s="5">
        <v>0</v>
      </c>
      <c r="I201" s="5">
        <v>422.75</v>
      </c>
      <c r="J201" s="5">
        <v>0</v>
      </c>
    </row>
    <row r="202" spans="1:10" hidden="1">
      <c r="A202" s="182" t="s">
        <v>682</v>
      </c>
      <c r="B202" s="182" t="s">
        <v>683</v>
      </c>
      <c r="C202" s="5">
        <v>422.75</v>
      </c>
      <c r="D202" s="5">
        <v>0</v>
      </c>
      <c r="E202" s="5">
        <v>0</v>
      </c>
      <c r="F202" s="5">
        <v>0</v>
      </c>
      <c r="G202" s="5">
        <v>422.75</v>
      </c>
      <c r="H202" s="5">
        <v>0</v>
      </c>
      <c r="I202" s="5">
        <v>422.75</v>
      </c>
      <c r="J202" s="5">
        <v>0</v>
      </c>
    </row>
    <row r="203" spans="1:10" hidden="1">
      <c r="A203" s="182" t="s">
        <v>684</v>
      </c>
      <c r="B203" s="182" t="s">
        <v>685</v>
      </c>
      <c r="C203" s="5">
        <v>11537.56</v>
      </c>
      <c r="D203" s="5">
        <v>0</v>
      </c>
      <c r="E203" s="5">
        <v>0</v>
      </c>
      <c r="F203" s="5">
        <v>0</v>
      </c>
      <c r="G203" s="5">
        <v>11537.56</v>
      </c>
      <c r="H203" s="5">
        <v>0</v>
      </c>
      <c r="I203" s="5">
        <v>11537.56</v>
      </c>
      <c r="J203" s="5">
        <v>0</v>
      </c>
    </row>
    <row r="204" spans="1:10" hidden="1">
      <c r="A204" s="182" t="s">
        <v>686</v>
      </c>
      <c r="B204" s="182" t="s">
        <v>685</v>
      </c>
      <c r="C204" s="5">
        <v>11537.56</v>
      </c>
      <c r="D204" s="5">
        <v>0</v>
      </c>
      <c r="E204" s="5">
        <v>0</v>
      </c>
      <c r="F204" s="5">
        <v>0</v>
      </c>
      <c r="G204" s="5">
        <v>11537.56</v>
      </c>
      <c r="H204" s="5">
        <v>0</v>
      </c>
      <c r="I204" s="5">
        <v>11537.56</v>
      </c>
      <c r="J204" s="5">
        <v>0</v>
      </c>
    </row>
    <row r="205" spans="1:10" hidden="1">
      <c r="A205" s="182" t="s">
        <v>687</v>
      </c>
      <c r="B205" s="182" t="s">
        <v>688</v>
      </c>
      <c r="C205" s="5">
        <v>1337.99</v>
      </c>
      <c r="D205" s="5">
        <v>0</v>
      </c>
      <c r="E205" s="5">
        <v>0</v>
      </c>
      <c r="F205" s="5">
        <v>0</v>
      </c>
      <c r="G205" s="5">
        <v>1337.99</v>
      </c>
      <c r="H205" s="5">
        <v>0</v>
      </c>
      <c r="I205" s="5">
        <v>1337.99</v>
      </c>
      <c r="J205" s="5">
        <v>0</v>
      </c>
    </row>
    <row r="206" spans="1:10" hidden="1">
      <c r="A206" s="182" t="s">
        <v>689</v>
      </c>
      <c r="B206" s="182" t="s">
        <v>690</v>
      </c>
      <c r="C206" s="5">
        <v>1337.99</v>
      </c>
      <c r="D206" s="5">
        <v>0</v>
      </c>
      <c r="E206" s="5">
        <v>0</v>
      </c>
      <c r="F206" s="5">
        <v>0</v>
      </c>
      <c r="G206" s="5">
        <v>1337.99</v>
      </c>
      <c r="H206" s="5">
        <v>0</v>
      </c>
      <c r="I206" s="5">
        <v>1337.99</v>
      </c>
      <c r="J206" s="5">
        <v>0</v>
      </c>
    </row>
    <row r="207" spans="1:10" hidden="1">
      <c r="A207" s="182" t="s">
        <v>691</v>
      </c>
      <c r="B207" s="182" t="s">
        <v>692</v>
      </c>
      <c r="C207" s="5">
        <v>146.5</v>
      </c>
      <c r="D207" s="5">
        <v>0</v>
      </c>
      <c r="E207" s="5">
        <v>0</v>
      </c>
      <c r="F207" s="5">
        <v>0</v>
      </c>
      <c r="G207" s="5">
        <v>146.5</v>
      </c>
      <c r="H207" s="5">
        <v>0</v>
      </c>
      <c r="I207" s="5">
        <v>146.5</v>
      </c>
      <c r="J207" s="5">
        <v>0</v>
      </c>
    </row>
    <row r="208" spans="1:10" hidden="1">
      <c r="A208" s="182" t="s">
        <v>693</v>
      </c>
      <c r="B208" s="182" t="s">
        <v>692</v>
      </c>
      <c r="C208" s="5">
        <v>146.5</v>
      </c>
      <c r="D208" s="5">
        <v>0</v>
      </c>
      <c r="E208" s="5">
        <v>0</v>
      </c>
      <c r="F208" s="5">
        <v>0</v>
      </c>
      <c r="G208" s="5">
        <v>146.5</v>
      </c>
      <c r="H208" s="5">
        <v>0</v>
      </c>
      <c r="I208" s="5">
        <v>146.5</v>
      </c>
      <c r="J208" s="5">
        <v>0</v>
      </c>
    </row>
    <row r="209" spans="1:10" hidden="1">
      <c r="A209" s="182" t="s">
        <v>694</v>
      </c>
      <c r="B209" s="182" t="s">
        <v>695</v>
      </c>
      <c r="C209" s="5">
        <v>94354.68</v>
      </c>
      <c r="D209" s="5">
        <v>0</v>
      </c>
      <c r="E209" s="5">
        <v>0</v>
      </c>
      <c r="F209" s="5">
        <v>0</v>
      </c>
      <c r="G209" s="5">
        <v>94354.68</v>
      </c>
      <c r="H209" s="5">
        <v>0</v>
      </c>
      <c r="I209" s="5">
        <v>94354.68</v>
      </c>
      <c r="J209" s="5">
        <v>0</v>
      </c>
    </row>
    <row r="210" spans="1:10" hidden="1">
      <c r="A210" s="182" t="s">
        <v>696</v>
      </c>
      <c r="B210" s="182" t="s">
        <v>695</v>
      </c>
      <c r="C210" s="5">
        <v>94354.68</v>
      </c>
      <c r="D210" s="5">
        <v>0</v>
      </c>
      <c r="E210" s="5">
        <v>0</v>
      </c>
      <c r="F210" s="5">
        <v>0</v>
      </c>
      <c r="G210" s="5">
        <v>94354.68</v>
      </c>
      <c r="H210" s="5">
        <v>0</v>
      </c>
      <c r="I210" s="5">
        <v>94354.68</v>
      </c>
      <c r="J210" s="5">
        <v>0</v>
      </c>
    </row>
    <row r="211" spans="1:10" hidden="1">
      <c r="A211" s="182" t="s">
        <v>697</v>
      </c>
      <c r="B211" s="182" t="s">
        <v>698</v>
      </c>
      <c r="C211" s="5">
        <v>5950</v>
      </c>
      <c r="D211" s="5">
        <v>0</v>
      </c>
      <c r="E211" s="5">
        <v>0</v>
      </c>
      <c r="F211" s="5">
        <v>0</v>
      </c>
      <c r="G211" s="5">
        <v>5950</v>
      </c>
      <c r="H211" s="5">
        <v>0</v>
      </c>
      <c r="I211" s="5">
        <v>5950</v>
      </c>
      <c r="J211" s="5">
        <v>0</v>
      </c>
    </row>
    <row r="212" spans="1:10" hidden="1">
      <c r="A212" s="182" t="s">
        <v>699</v>
      </c>
      <c r="B212" s="182" t="s">
        <v>700</v>
      </c>
      <c r="C212" s="5">
        <v>5950</v>
      </c>
      <c r="D212" s="5">
        <v>0</v>
      </c>
      <c r="E212" s="5">
        <v>0</v>
      </c>
      <c r="F212" s="5">
        <v>0</v>
      </c>
      <c r="G212" s="5">
        <v>5950</v>
      </c>
      <c r="H212" s="5">
        <v>0</v>
      </c>
      <c r="I212" s="5">
        <v>5950</v>
      </c>
      <c r="J212" s="5">
        <v>0</v>
      </c>
    </row>
    <row r="213" spans="1:10" hidden="1">
      <c r="A213" s="182" t="s">
        <v>701</v>
      </c>
      <c r="B213" s="182" t="s">
        <v>700</v>
      </c>
      <c r="C213" s="5">
        <v>5950</v>
      </c>
      <c r="D213" s="5">
        <v>0</v>
      </c>
      <c r="E213" s="5">
        <v>0</v>
      </c>
      <c r="F213" s="5">
        <v>0</v>
      </c>
      <c r="G213" s="5">
        <v>5950</v>
      </c>
      <c r="H213" s="5">
        <v>0</v>
      </c>
      <c r="I213" s="5">
        <v>5950</v>
      </c>
      <c r="J213" s="5">
        <v>0</v>
      </c>
    </row>
    <row r="214" spans="1:10" hidden="1">
      <c r="A214" s="182" t="s">
        <v>702</v>
      </c>
      <c r="B214" s="182" t="s">
        <v>703</v>
      </c>
      <c r="C214" s="5">
        <v>83980.89</v>
      </c>
      <c r="D214" s="5">
        <v>0</v>
      </c>
      <c r="E214" s="5">
        <v>0</v>
      </c>
      <c r="F214" s="5">
        <v>0</v>
      </c>
      <c r="G214" s="5">
        <v>83980.89</v>
      </c>
      <c r="H214" s="5">
        <v>0</v>
      </c>
      <c r="I214" s="5">
        <v>83980.89</v>
      </c>
      <c r="J214" s="5">
        <v>0</v>
      </c>
    </row>
    <row r="215" spans="1:10" hidden="1">
      <c r="A215" s="182" t="s">
        <v>704</v>
      </c>
      <c r="B215" s="182" t="s">
        <v>703</v>
      </c>
      <c r="C215" s="5">
        <v>83980.89</v>
      </c>
      <c r="D215" s="5">
        <v>0</v>
      </c>
      <c r="E215" s="5">
        <v>0</v>
      </c>
      <c r="F215" s="5">
        <v>0</v>
      </c>
      <c r="G215" s="5">
        <v>83980.89</v>
      </c>
      <c r="H215" s="5">
        <v>0</v>
      </c>
      <c r="I215" s="5">
        <v>83980.89</v>
      </c>
      <c r="J215" s="5">
        <v>0</v>
      </c>
    </row>
    <row r="216" spans="1:10" hidden="1">
      <c r="A216" s="182" t="s">
        <v>705</v>
      </c>
      <c r="B216" s="182" t="s">
        <v>703</v>
      </c>
      <c r="C216" s="5">
        <v>83980.89</v>
      </c>
      <c r="D216" s="5">
        <v>0</v>
      </c>
      <c r="E216" s="5">
        <v>0</v>
      </c>
      <c r="F216" s="5">
        <v>0</v>
      </c>
      <c r="G216" s="5">
        <v>83980.89</v>
      </c>
      <c r="H216" s="5">
        <v>0</v>
      </c>
      <c r="I216" s="5">
        <v>83980.89</v>
      </c>
      <c r="J216" s="5">
        <v>0</v>
      </c>
    </row>
    <row r="217" spans="1:10" hidden="1">
      <c r="A217" s="182" t="s">
        <v>706</v>
      </c>
      <c r="B217" s="182" t="s">
        <v>707</v>
      </c>
      <c r="C217" s="5">
        <v>0</v>
      </c>
      <c r="D217" s="5">
        <v>985253.7</v>
      </c>
      <c r="E217" s="5">
        <v>0</v>
      </c>
      <c r="F217" s="5">
        <v>28286.25</v>
      </c>
      <c r="G217" s="5">
        <v>0</v>
      </c>
      <c r="H217" s="5">
        <v>1013539.95</v>
      </c>
      <c r="I217" s="5">
        <v>0</v>
      </c>
      <c r="J217" s="5">
        <v>1013539.95</v>
      </c>
    </row>
    <row r="218" spans="1:10" hidden="1">
      <c r="A218" s="182" t="s">
        <v>708</v>
      </c>
      <c r="B218" s="182" t="s">
        <v>709</v>
      </c>
      <c r="C218" s="5">
        <v>0</v>
      </c>
      <c r="D218" s="5">
        <v>173848.86</v>
      </c>
      <c r="E218" s="5">
        <v>0</v>
      </c>
      <c r="F218" s="5">
        <v>4556.2700000000004</v>
      </c>
      <c r="G218" s="5">
        <v>0</v>
      </c>
      <c r="H218" s="5">
        <v>178405.13</v>
      </c>
      <c r="I218" s="5">
        <v>0</v>
      </c>
      <c r="J218" s="5">
        <v>178405.13</v>
      </c>
    </row>
    <row r="219" spans="1:10" hidden="1">
      <c r="A219" s="182" t="s">
        <v>710</v>
      </c>
      <c r="B219" s="182" t="s">
        <v>709</v>
      </c>
      <c r="C219" s="5">
        <v>0</v>
      </c>
      <c r="D219" s="5">
        <v>173848.86</v>
      </c>
      <c r="E219" s="5">
        <v>0</v>
      </c>
      <c r="F219" s="5">
        <v>4556.2700000000004</v>
      </c>
      <c r="G219" s="5">
        <v>0</v>
      </c>
      <c r="H219" s="5">
        <v>178405.13</v>
      </c>
      <c r="I219" s="5">
        <v>0</v>
      </c>
      <c r="J219" s="5">
        <v>178405.13</v>
      </c>
    </row>
    <row r="220" spans="1:10" hidden="1">
      <c r="A220" s="182" t="s">
        <v>711</v>
      </c>
      <c r="B220" s="182" t="s">
        <v>712</v>
      </c>
      <c r="C220" s="5">
        <v>0</v>
      </c>
      <c r="D220" s="5">
        <v>52598.78</v>
      </c>
      <c r="E220" s="5">
        <v>0</v>
      </c>
      <c r="F220" s="5">
        <v>592.61</v>
      </c>
      <c r="G220" s="5">
        <v>0</v>
      </c>
      <c r="H220" s="5">
        <v>53191.39</v>
      </c>
      <c r="I220" s="5">
        <v>0</v>
      </c>
      <c r="J220" s="5">
        <v>53191.39</v>
      </c>
    </row>
    <row r="221" spans="1:10" hidden="1">
      <c r="A221" s="182" t="s">
        <v>713</v>
      </c>
      <c r="B221" s="182" t="s">
        <v>712</v>
      </c>
      <c r="C221" s="5">
        <v>0</v>
      </c>
      <c r="D221" s="5">
        <v>52598.78</v>
      </c>
      <c r="E221" s="5">
        <v>0</v>
      </c>
      <c r="F221" s="5">
        <v>592.61</v>
      </c>
      <c r="G221" s="5">
        <v>0</v>
      </c>
      <c r="H221" s="5">
        <v>53191.39</v>
      </c>
      <c r="I221" s="5">
        <v>0</v>
      </c>
      <c r="J221" s="5">
        <v>53191.39</v>
      </c>
    </row>
    <row r="222" spans="1:10" hidden="1">
      <c r="A222" s="182" t="s">
        <v>714</v>
      </c>
      <c r="B222" s="182" t="s">
        <v>715</v>
      </c>
      <c r="C222" s="5">
        <v>0</v>
      </c>
      <c r="D222" s="5">
        <v>57183.27</v>
      </c>
      <c r="E222" s="5">
        <v>0</v>
      </c>
      <c r="F222" s="5">
        <v>823.48</v>
      </c>
      <c r="G222" s="5">
        <v>0</v>
      </c>
      <c r="H222" s="5">
        <v>58006.75</v>
      </c>
      <c r="I222" s="5">
        <v>0</v>
      </c>
      <c r="J222" s="5">
        <v>58006.75</v>
      </c>
    </row>
    <row r="223" spans="1:10" hidden="1">
      <c r="A223" s="182" t="s">
        <v>716</v>
      </c>
      <c r="B223" s="182" t="s">
        <v>715</v>
      </c>
      <c r="C223" s="5">
        <v>0</v>
      </c>
      <c r="D223" s="5">
        <v>57183.27</v>
      </c>
      <c r="E223" s="5">
        <v>0</v>
      </c>
      <c r="F223" s="5">
        <v>823.48</v>
      </c>
      <c r="G223" s="5">
        <v>0</v>
      </c>
      <c r="H223" s="5">
        <v>58006.75</v>
      </c>
      <c r="I223" s="5">
        <v>0</v>
      </c>
      <c r="J223" s="5">
        <v>58006.75</v>
      </c>
    </row>
    <row r="224" spans="1:10" hidden="1">
      <c r="A224" s="182" t="s">
        <v>717</v>
      </c>
      <c r="B224" s="182" t="s">
        <v>718</v>
      </c>
      <c r="C224" s="5">
        <v>0</v>
      </c>
      <c r="D224" s="5">
        <v>185932.71</v>
      </c>
      <c r="E224" s="5">
        <v>0</v>
      </c>
      <c r="F224" s="5">
        <v>7840.53</v>
      </c>
      <c r="G224" s="5">
        <v>0</v>
      </c>
      <c r="H224" s="5">
        <v>193773.24</v>
      </c>
      <c r="I224" s="5">
        <v>0</v>
      </c>
      <c r="J224" s="5">
        <v>193773.24</v>
      </c>
    </row>
    <row r="225" spans="1:10" hidden="1">
      <c r="A225" s="182" t="s">
        <v>719</v>
      </c>
      <c r="B225" s="182" t="s">
        <v>720</v>
      </c>
      <c r="C225" s="5">
        <v>0</v>
      </c>
      <c r="D225" s="5">
        <v>185932.71</v>
      </c>
      <c r="E225" s="5">
        <v>0</v>
      </c>
      <c r="F225" s="5">
        <v>7840.53</v>
      </c>
      <c r="G225" s="5">
        <v>0</v>
      </c>
      <c r="H225" s="5">
        <v>193773.24</v>
      </c>
      <c r="I225" s="5">
        <v>0</v>
      </c>
      <c r="J225" s="5">
        <v>193773.24</v>
      </c>
    </row>
    <row r="226" spans="1:10" hidden="1">
      <c r="A226" s="182" t="s">
        <v>721</v>
      </c>
      <c r="B226" s="182" t="s">
        <v>722</v>
      </c>
      <c r="C226" s="5">
        <v>0</v>
      </c>
      <c r="D226" s="5">
        <v>111908.05</v>
      </c>
      <c r="E226" s="5">
        <v>0</v>
      </c>
      <c r="F226" s="5">
        <v>1227.01</v>
      </c>
      <c r="G226" s="5">
        <v>0</v>
      </c>
      <c r="H226" s="5">
        <v>113135.06</v>
      </c>
      <c r="I226" s="5">
        <v>0</v>
      </c>
      <c r="J226" s="5">
        <v>113135.06</v>
      </c>
    </row>
    <row r="227" spans="1:10" hidden="1">
      <c r="A227" s="182" t="s">
        <v>723</v>
      </c>
      <c r="B227" s="182" t="s">
        <v>722</v>
      </c>
      <c r="C227" s="5">
        <v>0</v>
      </c>
      <c r="D227" s="5">
        <v>111908.05</v>
      </c>
      <c r="E227" s="5">
        <v>0</v>
      </c>
      <c r="F227" s="5">
        <v>1227.01</v>
      </c>
      <c r="G227" s="5">
        <v>0</v>
      </c>
      <c r="H227" s="5">
        <v>113135.06</v>
      </c>
      <c r="I227" s="5">
        <v>0</v>
      </c>
      <c r="J227" s="5">
        <v>113135.06</v>
      </c>
    </row>
    <row r="228" spans="1:10" hidden="1">
      <c r="A228" s="182" t="s">
        <v>724</v>
      </c>
      <c r="B228" s="182" t="s">
        <v>725</v>
      </c>
      <c r="C228" s="5">
        <v>0</v>
      </c>
      <c r="D228" s="5">
        <v>480.98</v>
      </c>
      <c r="E228" s="5">
        <v>0</v>
      </c>
      <c r="F228" s="5">
        <v>0</v>
      </c>
      <c r="G228" s="5">
        <v>0</v>
      </c>
      <c r="H228" s="5">
        <v>480.98</v>
      </c>
      <c r="I228" s="5">
        <v>0</v>
      </c>
      <c r="J228" s="5">
        <v>480.98</v>
      </c>
    </row>
    <row r="229" spans="1:10" hidden="1">
      <c r="A229" s="182" t="s">
        <v>726</v>
      </c>
      <c r="B229" s="182" t="s">
        <v>725</v>
      </c>
      <c r="C229" s="5">
        <v>0</v>
      </c>
      <c r="D229" s="5">
        <v>480.98</v>
      </c>
      <c r="E229" s="5">
        <v>0</v>
      </c>
      <c r="F229" s="5">
        <v>0</v>
      </c>
      <c r="G229" s="5">
        <v>0</v>
      </c>
      <c r="H229" s="5">
        <v>480.98</v>
      </c>
      <c r="I229" s="5">
        <v>0</v>
      </c>
      <c r="J229" s="5">
        <v>480.98</v>
      </c>
    </row>
    <row r="230" spans="1:10" hidden="1">
      <c r="A230" s="182" t="s">
        <v>727</v>
      </c>
      <c r="B230" s="182" t="s">
        <v>728</v>
      </c>
      <c r="C230" s="5">
        <v>0</v>
      </c>
      <c r="D230" s="5">
        <v>90693.18</v>
      </c>
      <c r="E230" s="5">
        <v>0</v>
      </c>
      <c r="F230" s="5">
        <v>787.1</v>
      </c>
      <c r="G230" s="5">
        <v>0</v>
      </c>
      <c r="H230" s="5">
        <v>91480.28</v>
      </c>
      <c r="I230" s="5">
        <v>0</v>
      </c>
      <c r="J230" s="5">
        <v>91480.28</v>
      </c>
    </row>
    <row r="231" spans="1:10" hidden="1">
      <c r="A231" s="182" t="s">
        <v>729</v>
      </c>
      <c r="B231" s="182" t="s">
        <v>728</v>
      </c>
      <c r="C231" s="5">
        <v>0</v>
      </c>
      <c r="D231" s="5">
        <v>90693.18</v>
      </c>
      <c r="E231" s="5">
        <v>0</v>
      </c>
      <c r="F231" s="5">
        <v>787.1</v>
      </c>
      <c r="G231" s="5">
        <v>0</v>
      </c>
      <c r="H231" s="5">
        <v>91480.28</v>
      </c>
      <c r="I231" s="5">
        <v>0</v>
      </c>
      <c r="J231" s="5">
        <v>91480.28</v>
      </c>
    </row>
    <row r="232" spans="1:10" hidden="1">
      <c r="A232" s="182" t="s">
        <v>730</v>
      </c>
      <c r="B232" s="182" t="s">
        <v>731</v>
      </c>
      <c r="C232" s="5">
        <v>0</v>
      </c>
      <c r="D232" s="5">
        <v>261192.27</v>
      </c>
      <c r="E232" s="5">
        <v>0</v>
      </c>
      <c r="F232" s="5">
        <v>6905.79</v>
      </c>
      <c r="G232" s="5">
        <v>0</v>
      </c>
      <c r="H232" s="5">
        <v>268098.06</v>
      </c>
      <c r="I232" s="5">
        <v>0</v>
      </c>
      <c r="J232" s="5">
        <v>268098.06</v>
      </c>
    </row>
    <row r="233" spans="1:10" hidden="1">
      <c r="A233" s="182" t="s">
        <v>732</v>
      </c>
      <c r="B233" s="182" t="s">
        <v>731</v>
      </c>
      <c r="C233" s="5">
        <v>0</v>
      </c>
      <c r="D233" s="5">
        <v>261192.27</v>
      </c>
      <c r="E233" s="5">
        <v>0</v>
      </c>
      <c r="F233" s="5">
        <v>6905.79</v>
      </c>
      <c r="G233" s="5">
        <v>0</v>
      </c>
      <c r="H233" s="5">
        <v>268098.06</v>
      </c>
      <c r="I233" s="5">
        <v>0</v>
      </c>
      <c r="J233" s="5">
        <v>268098.06</v>
      </c>
    </row>
    <row r="234" spans="1:10" hidden="1">
      <c r="A234" s="182" t="s">
        <v>733</v>
      </c>
      <c r="B234" s="182" t="s">
        <v>734</v>
      </c>
      <c r="C234" s="5">
        <v>0</v>
      </c>
      <c r="D234" s="5">
        <v>51415.6</v>
      </c>
      <c r="E234" s="5">
        <v>0</v>
      </c>
      <c r="F234" s="5">
        <v>5553.46</v>
      </c>
      <c r="G234" s="5">
        <v>0</v>
      </c>
      <c r="H234" s="5">
        <v>56969.06</v>
      </c>
      <c r="I234" s="5">
        <v>0</v>
      </c>
      <c r="J234" s="5">
        <v>56969.06</v>
      </c>
    </row>
    <row r="235" spans="1:10" hidden="1">
      <c r="A235" s="182" t="s">
        <v>735</v>
      </c>
      <c r="B235" s="182" t="s">
        <v>734</v>
      </c>
      <c r="C235" s="5">
        <v>0</v>
      </c>
      <c r="D235" s="5">
        <v>51415.6</v>
      </c>
      <c r="E235" s="5">
        <v>0</v>
      </c>
      <c r="F235" s="5">
        <v>5553.46</v>
      </c>
      <c r="G235" s="5">
        <v>0</v>
      </c>
      <c r="H235" s="5">
        <v>56969.06</v>
      </c>
      <c r="I235" s="5">
        <v>0</v>
      </c>
      <c r="J235" s="5">
        <v>56969.06</v>
      </c>
    </row>
    <row r="236" spans="1:10" hidden="1">
      <c r="A236" s="182" t="s">
        <v>736</v>
      </c>
      <c r="B236" s="182" t="s">
        <v>737</v>
      </c>
      <c r="C236" s="5">
        <v>8689138.0800000001</v>
      </c>
      <c r="D236" s="5">
        <v>0</v>
      </c>
      <c r="E236" s="5">
        <v>2057163.47</v>
      </c>
      <c r="F236" s="5">
        <v>1297716.72</v>
      </c>
      <c r="G236" s="5">
        <v>10746301.550000001</v>
      </c>
      <c r="H236" s="5">
        <v>1297716.72</v>
      </c>
      <c r="I236" s="5">
        <v>9448584.8300000001</v>
      </c>
      <c r="J236" s="5">
        <v>0</v>
      </c>
    </row>
    <row r="237" spans="1:10" hidden="1">
      <c r="A237" s="182" t="s">
        <v>2196</v>
      </c>
      <c r="B237" s="182" t="s">
        <v>2197</v>
      </c>
      <c r="C237" s="5">
        <v>2300</v>
      </c>
      <c r="D237" s="5">
        <v>0</v>
      </c>
      <c r="E237" s="5">
        <v>0</v>
      </c>
      <c r="F237" s="5">
        <v>0</v>
      </c>
      <c r="G237" s="5">
        <v>2300</v>
      </c>
      <c r="H237" s="5">
        <v>0</v>
      </c>
      <c r="I237" s="5">
        <v>2300</v>
      </c>
      <c r="J237" s="5">
        <v>0</v>
      </c>
    </row>
    <row r="238" spans="1:10" hidden="1">
      <c r="A238" s="182" t="s">
        <v>2198</v>
      </c>
      <c r="B238" s="182" t="s">
        <v>2199</v>
      </c>
      <c r="C238" s="5">
        <v>2300</v>
      </c>
      <c r="D238" s="5">
        <v>0</v>
      </c>
      <c r="E238" s="5">
        <v>0</v>
      </c>
      <c r="F238" s="5">
        <v>0</v>
      </c>
      <c r="G238" s="5">
        <v>2300</v>
      </c>
      <c r="H238" s="5">
        <v>0</v>
      </c>
      <c r="I238" s="5">
        <v>2300</v>
      </c>
      <c r="J238" s="5">
        <v>0</v>
      </c>
    </row>
    <row r="239" spans="1:10" hidden="1">
      <c r="A239" s="182" t="s">
        <v>2200</v>
      </c>
      <c r="B239" s="182" t="s">
        <v>2201</v>
      </c>
      <c r="C239" s="5">
        <v>2300</v>
      </c>
      <c r="D239" s="5">
        <v>0</v>
      </c>
      <c r="E239" s="5">
        <v>0</v>
      </c>
      <c r="F239" s="5">
        <v>0</v>
      </c>
      <c r="G239" s="5">
        <v>2300</v>
      </c>
      <c r="H239" s="5">
        <v>0</v>
      </c>
      <c r="I239" s="5">
        <v>2300</v>
      </c>
      <c r="J239" s="5">
        <v>0</v>
      </c>
    </row>
    <row r="240" spans="1:10" hidden="1">
      <c r="A240" s="182" t="s">
        <v>738</v>
      </c>
      <c r="B240" s="182" t="s">
        <v>739</v>
      </c>
      <c r="C240" s="5">
        <v>1507853.6</v>
      </c>
      <c r="D240" s="5">
        <v>0</v>
      </c>
      <c r="E240" s="5">
        <v>161134.70000000001</v>
      </c>
      <c r="F240" s="5">
        <v>916011.56</v>
      </c>
      <c r="G240" s="5">
        <v>1668988.3</v>
      </c>
      <c r="H240" s="5">
        <v>916011.56</v>
      </c>
      <c r="I240" s="5">
        <v>752976.74</v>
      </c>
      <c r="J240" s="5">
        <v>0</v>
      </c>
    </row>
    <row r="241" spans="1:10" hidden="1">
      <c r="A241" s="182" t="s">
        <v>740</v>
      </c>
      <c r="B241" s="182" t="s">
        <v>741</v>
      </c>
      <c r="C241" s="5">
        <v>616363.17000000004</v>
      </c>
      <c r="D241" s="5">
        <v>0</v>
      </c>
      <c r="E241" s="5">
        <v>93689.42</v>
      </c>
      <c r="F241" s="5">
        <v>660487.85</v>
      </c>
      <c r="G241" s="5">
        <v>710052.59</v>
      </c>
      <c r="H241" s="5">
        <v>660487.85</v>
      </c>
      <c r="I241" s="5">
        <v>49564.74</v>
      </c>
      <c r="J241" s="5">
        <v>0</v>
      </c>
    </row>
    <row r="242" spans="1:10" hidden="1">
      <c r="A242" s="182" t="s">
        <v>742</v>
      </c>
      <c r="B242" s="182" t="s">
        <v>743</v>
      </c>
      <c r="C242" s="5">
        <v>566798.43000000005</v>
      </c>
      <c r="D242" s="5">
        <v>0</v>
      </c>
      <c r="E242" s="5">
        <v>93689.42</v>
      </c>
      <c r="F242" s="5">
        <v>660487.85</v>
      </c>
      <c r="G242" s="5">
        <v>660487.85</v>
      </c>
      <c r="H242" s="5">
        <v>660487.85</v>
      </c>
      <c r="I242" s="5">
        <v>0</v>
      </c>
      <c r="J242" s="5">
        <v>0</v>
      </c>
    </row>
    <row r="243" spans="1:10" hidden="1">
      <c r="A243" s="182" t="s">
        <v>744</v>
      </c>
      <c r="B243" s="182" t="s">
        <v>745</v>
      </c>
      <c r="C243" s="5">
        <v>49564.74</v>
      </c>
      <c r="D243" s="5">
        <v>0</v>
      </c>
      <c r="E243" s="5">
        <v>0</v>
      </c>
      <c r="F243" s="5">
        <v>0</v>
      </c>
      <c r="G243" s="5">
        <v>49564.74</v>
      </c>
      <c r="H243" s="5">
        <v>0</v>
      </c>
      <c r="I243" s="5">
        <v>49564.74</v>
      </c>
      <c r="J243" s="5">
        <v>0</v>
      </c>
    </row>
    <row r="244" spans="1:10" hidden="1">
      <c r="A244" s="182" t="s">
        <v>746</v>
      </c>
      <c r="B244" s="182" t="s">
        <v>747</v>
      </c>
      <c r="C244" s="5">
        <v>891490.43</v>
      </c>
      <c r="D244" s="5">
        <v>0</v>
      </c>
      <c r="E244" s="5">
        <v>67445.279999999999</v>
      </c>
      <c r="F244" s="5">
        <v>255523.71</v>
      </c>
      <c r="G244" s="5">
        <v>958935.71</v>
      </c>
      <c r="H244" s="5">
        <v>255523.71</v>
      </c>
      <c r="I244" s="5">
        <v>703412</v>
      </c>
      <c r="J244" s="5">
        <v>0</v>
      </c>
    </row>
    <row r="245" spans="1:10" hidden="1">
      <c r="A245" s="182" t="s">
        <v>748</v>
      </c>
      <c r="B245" s="182" t="s">
        <v>749</v>
      </c>
      <c r="C245" s="5">
        <v>703412</v>
      </c>
      <c r="D245" s="5">
        <v>0</v>
      </c>
      <c r="E245" s="5">
        <v>0</v>
      </c>
      <c r="F245" s="5">
        <v>0</v>
      </c>
      <c r="G245" s="5">
        <v>703412</v>
      </c>
      <c r="H245" s="5">
        <v>0</v>
      </c>
      <c r="I245" s="5">
        <v>703412</v>
      </c>
      <c r="J245" s="5">
        <v>0</v>
      </c>
    </row>
    <row r="246" spans="1:10" hidden="1">
      <c r="A246" s="182" t="s">
        <v>2202</v>
      </c>
      <c r="B246" s="182" t="s">
        <v>2203</v>
      </c>
      <c r="C246" s="5">
        <v>0</v>
      </c>
      <c r="D246" s="5">
        <v>0</v>
      </c>
      <c r="E246" s="5">
        <v>9994.4</v>
      </c>
      <c r="F246" s="5">
        <v>9994.4</v>
      </c>
      <c r="G246" s="5">
        <v>9994.4</v>
      </c>
      <c r="H246" s="5">
        <v>9994.4</v>
      </c>
      <c r="I246" s="5">
        <v>0</v>
      </c>
      <c r="J246" s="5">
        <v>0</v>
      </c>
    </row>
    <row r="247" spans="1:10" hidden="1">
      <c r="A247" s="182" t="s">
        <v>750</v>
      </c>
      <c r="B247" s="182" t="s">
        <v>751</v>
      </c>
      <c r="C247" s="5">
        <v>188078.43</v>
      </c>
      <c r="D247" s="5">
        <v>0</v>
      </c>
      <c r="E247" s="5">
        <v>57450.879999999997</v>
      </c>
      <c r="F247" s="5">
        <v>245529.31</v>
      </c>
      <c r="G247" s="5">
        <v>245529.31</v>
      </c>
      <c r="H247" s="5">
        <v>245529.31</v>
      </c>
      <c r="I247" s="5">
        <v>0</v>
      </c>
      <c r="J247" s="5">
        <v>0</v>
      </c>
    </row>
    <row r="248" spans="1:10" hidden="1">
      <c r="A248" s="182" t="s">
        <v>752</v>
      </c>
      <c r="B248" s="182" t="s">
        <v>753</v>
      </c>
      <c r="C248" s="5">
        <v>5935919.9400000004</v>
      </c>
      <c r="D248" s="5">
        <v>0</v>
      </c>
      <c r="E248" s="5">
        <v>1887418.77</v>
      </c>
      <c r="F248" s="5">
        <v>373095.16</v>
      </c>
      <c r="G248" s="5">
        <v>7823338.71</v>
      </c>
      <c r="H248" s="5">
        <v>373095.16</v>
      </c>
      <c r="I248" s="5">
        <v>7450243.5499999998</v>
      </c>
      <c r="J248" s="5">
        <v>0</v>
      </c>
    </row>
    <row r="249" spans="1:10" hidden="1">
      <c r="A249" s="182" t="s">
        <v>754</v>
      </c>
      <c r="B249" s="182" t="s">
        <v>755</v>
      </c>
      <c r="C249" s="5">
        <v>24780.240000000002</v>
      </c>
      <c r="D249" s="5">
        <v>0</v>
      </c>
      <c r="E249" s="5">
        <v>929987.92</v>
      </c>
      <c r="F249" s="5">
        <v>4995</v>
      </c>
      <c r="G249" s="5">
        <v>954768.16</v>
      </c>
      <c r="H249" s="5">
        <v>4995</v>
      </c>
      <c r="I249" s="5">
        <v>949773.16</v>
      </c>
      <c r="J249" s="5">
        <v>0</v>
      </c>
    </row>
    <row r="250" spans="1:10" hidden="1">
      <c r="A250" s="182" t="s">
        <v>756</v>
      </c>
      <c r="B250" s="182" t="s">
        <v>757</v>
      </c>
      <c r="C250" s="5">
        <v>24780.240000000002</v>
      </c>
      <c r="D250" s="5">
        <v>0</v>
      </c>
      <c r="E250" s="5">
        <v>0</v>
      </c>
      <c r="F250" s="5">
        <v>0</v>
      </c>
      <c r="G250" s="5">
        <v>24780.240000000002</v>
      </c>
      <c r="H250" s="5">
        <v>0</v>
      </c>
      <c r="I250" s="5">
        <v>24780.240000000002</v>
      </c>
      <c r="J250" s="5">
        <v>0</v>
      </c>
    </row>
    <row r="251" spans="1:10" hidden="1">
      <c r="A251" s="182" t="s">
        <v>2381</v>
      </c>
      <c r="B251" s="182" t="s">
        <v>2382</v>
      </c>
      <c r="C251" s="5">
        <v>0</v>
      </c>
      <c r="D251" s="5">
        <v>0</v>
      </c>
      <c r="E251" s="5">
        <v>924992.92</v>
      </c>
      <c r="F251" s="5">
        <v>0</v>
      </c>
      <c r="G251" s="5">
        <v>924992.92</v>
      </c>
      <c r="H251" s="5">
        <v>0</v>
      </c>
      <c r="I251" s="5">
        <v>924992.92</v>
      </c>
      <c r="J251" s="5">
        <v>0</v>
      </c>
    </row>
    <row r="252" spans="1:10" hidden="1">
      <c r="A252" s="182" t="s">
        <v>2383</v>
      </c>
      <c r="B252" s="182" t="s">
        <v>2384</v>
      </c>
      <c r="C252" s="5">
        <v>0</v>
      </c>
      <c r="D252" s="5">
        <v>0</v>
      </c>
      <c r="E252" s="5">
        <v>4995</v>
      </c>
      <c r="F252" s="5">
        <v>4995</v>
      </c>
      <c r="G252" s="5">
        <v>4995</v>
      </c>
      <c r="H252" s="5">
        <v>4995</v>
      </c>
      <c r="I252" s="5">
        <v>0</v>
      </c>
      <c r="J252" s="5">
        <v>0</v>
      </c>
    </row>
    <row r="253" spans="1:10" hidden="1">
      <c r="A253" s="182" t="s">
        <v>758</v>
      </c>
      <c r="B253" s="182" t="s">
        <v>759</v>
      </c>
      <c r="C253" s="5">
        <v>2500</v>
      </c>
      <c r="D253" s="5">
        <v>0</v>
      </c>
      <c r="E253" s="5">
        <v>0</v>
      </c>
      <c r="F253" s="5">
        <v>0</v>
      </c>
      <c r="G253" s="5">
        <v>2500</v>
      </c>
      <c r="H253" s="5">
        <v>0</v>
      </c>
      <c r="I253" s="5">
        <v>2500</v>
      </c>
      <c r="J253" s="5">
        <v>0</v>
      </c>
    </row>
    <row r="254" spans="1:10" hidden="1">
      <c r="A254" s="182" t="s">
        <v>760</v>
      </c>
      <c r="B254" s="182" t="s">
        <v>761</v>
      </c>
      <c r="C254" s="5">
        <v>2500</v>
      </c>
      <c r="D254" s="5">
        <v>0</v>
      </c>
      <c r="E254" s="5">
        <v>0</v>
      </c>
      <c r="F254" s="5">
        <v>0</v>
      </c>
      <c r="G254" s="5">
        <v>2500</v>
      </c>
      <c r="H254" s="5">
        <v>0</v>
      </c>
      <c r="I254" s="5">
        <v>2500</v>
      </c>
      <c r="J254" s="5">
        <v>0</v>
      </c>
    </row>
    <row r="255" spans="1:10" hidden="1">
      <c r="A255" s="182" t="s">
        <v>762</v>
      </c>
      <c r="B255" s="182" t="s">
        <v>763</v>
      </c>
      <c r="C255" s="5">
        <v>943750.23</v>
      </c>
      <c r="D255" s="5">
        <v>0</v>
      </c>
      <c r="E255" s="5">
        <v>366611.17</v>
      </c>
      <c r="F255" s="5">
        <v>79893.98</v>
      </c>
      <c r="G255" s="5">
        <v>1310361.3999999999</v>
      </c>
      <c r="H255" s="5">
        <v>79893.98</v>
      </c>
      <c r="I255" s="5">
        <v>1230467.42</v>
      </c>
      <c r="J255" s="5">
        <v>0</v>
      </c>
    </row>
    <row r="256" spans="1:10" hidden="1">
      <c r="A256" s="182" t="s">
        <v>764</v>
      </c>
      <c r="B256" s="182" t="s">
        <v>765</v>
      </c>
      <c r="C256" s="5">
        <v>19581.29</v>
      </c>
      <c r="D256" s="5">
        <v>0</v>
      </c>
      <c r="E256" s="5">
        <v>0</v>
      </c>
      <c r="F256" s="5">
        <v>0</v>
      </c>
      <c r="G256" s="5">
        <v>19581.29</v>
      </c>
      <c r="H256" s="5">
        <v>0</v>
      </c>
      <c r="I256" s="5">
        <v>19581.29</v>
      </c>
      <c r="J256" s="5">
        <v>0</v>
      </c>
    </row>
    <row r="257" spans="1:10" hidden="1">
      <c r="A257" s="182" t="s">
        <v>2204</v>
      </c>
      <c r="B257" s="182" t="s">
        <v>2205</v>
      </c>
      <c r="C257" s="5">
        <v>21949.64</v>
      </c>
      <c r="D257" s="5">
        <v>0</v>
      </c>
      <c r="E257" s="5">
        <v>0</v>
      </c>
      <c r="F257" s="5">
        <v>0</v>
      </c>
      <c r="G257" s="5">
        <v>21949.64</v>
      </c>
      <c r="H257" s="5">
        <v>0</v>
      </c>
      <c r="I257" s="5">
        <v>21949.64</v>
      </c>
      <c r="J257" s="5">
        <v>0</v>
      </c>
    </row>
    <row r="258" spans="1:10" hidden="1">
      <c r="A258" s="182" t="s">
        <v>766</v>
      </c>
      <c r="B258" s="182" t="s">
        <v>767</v>
      </c>
      <c r="C258" s="5">
        <v>368051.89</v>
      </c>
      <c r="D258" s="5">
        <v>0</v>
      </c>
      <c r="E258" s="5">
        <v>0</v>
      </c>
      <c r="F258" s="5">
        <v>0</v>
      </c>
      <c r="G258" s="5">
        <v>368051.89</v>
      </c>
      <c r="H258" s="5">
        <v>0</v>
      </c>
      <c r="I258" s="5">
        <v>368051.89</v>
      </c>
      <c r="J258" s="5">
        <v>0</v>
      </c>
    </row>
    <row r="259" spans="1:10" hidden="1">
      <c r="A259" s="182" t="s">
        <v>768</v>
      </c>
      <c r="B259" s="182" t="s">
        <v>769</v>
      </c>
      <c r="C259" s="5">
        <v>91851.47</v>
      </c>
      <c r="D259" s="5">
        <v>0</v>
      </c>
      <c r="E259" s="5">
        <v>0</v>
      </c>
      <c r="F259" s="5">
        <v>0</v>
      </c>
      <c r="G259" s="5">
        <v>91851.47</v>
      </c>
      <c r="H259" s="5">
        <v>0</v>
      </c>
      <c r="I259" s="5">
        <v>91851.47</v>
      </c>
      <c r="J259" s="5">
        <v>0</v>
      </c>
    </row>
    <row r="260" spans="1:10" hidden="1">
      <c r="A260" s="182" t="s">
        <v>770</v>
      </c>
      <c r="B260" s="182" t="s">
        <v>771</v>
      </c>
      <c r="C260" s="5">
        <v>285593.26</v>
      </c>
      <c r="D260" s="5">
        <v>0</v>
      </c>
      <c r="E260" s="5">
        <v>0</v>
      </c>
      <c r="F260" s="5">
        <v>0</v>
      </c>
      <c r="G260" s="5">
        <v>285593.26</v>
      </c>
      <c r="H260" s="5">
        <v>0</v>
      </c>
      <c r="I260" s="5">
        <v>285593.26</v>
      </c>
      <c r="J260" s="5">
        <v>0</v>
      </c>
    </row>
    <row r="261" spans="1:10" hidden="1">
      <c r="A261" s="182" t="s">
        <v>772</v>
      </c>
      <c r="B261" s="182" t="s">
        <v>773</v>
      </c>
      <c r="C261" s="5">
        <v>128779.72</v>
      </c>
      <c r="D261" s="5">
        <v>0</v>
      </c>
      <c r="E261" s="5">
        <v>0</v>
      </c>
      <c r="F261" s="5">
        <v>0</v>
      </c>
      <c r="G261" s="5">
        <v>128779.72</v>
      </c>
      <c r="H261" s="5">
        <v>0</v>
      </c>
      <c r="I261" s="5">
        <v>128779.72</v>
      </c>
      <c r="J261" s="5">
        <v>0</v>
      </c>
    </row>
    <row r="262" spans="1:10" hidden="1">
      <c r="A262" s="182" t="s">
        <v>774</v>
      </c>
      <c r="B262" s="182" t="s">
        <v>775</v>
      </c>
      <c r="C262" s="5">
        <v>27942.959999999999</v>
      </c>
      <c r="D262" s="5">
        <v>0</v>
      </c>
      <c r="E262" s="5">
        <v>0</v>
      </c>
      <c r="F262" s="5">
        <v>0</v>
      </c>
      <c r="G262" s="5">
        <v>27942.959999999999</v>
      </c>
      <c r="H262" s="5">
        <v>0</v>
      </c>
      <c r="I262" s="5">
        <v>27942.959999999999</v>
      </c>
      <c r="J262" s="5">
        <v>0</v>
      </c>
    </row>
    <row r="263" spans="1:10" hidden="1">
      <c r="A263" s="182" t="s">
        <v>2385</v>
      </c>
      <c r="B263" s="182" t="s">
        <v>2386</v>
      </c>
      <c r="C263" s="5">
        <v>0</v>
      </c>
      <c r="D263" s="5">
        <v>0</v>
      </c>
      <c r="E263" s="5">
        <v>91995.5</v>
      </c>
      <c r="F263" s="5">
        <v>0</v>
      </c>
      <c r="G263" s="5">
        <v>91995.5</v>
      </c>
      <c r="H263" s="5">
        <v>0</v>
      </c>
      <c r="I263" s="5">
        <v>91995.5</v>
      </c>
      <c r="J263" s="5">
        <v>0</v>
      </c>
    </row>
    <row r="264" spans="1:10" hidden="1">
      <c r="A264" s="182" t="s">
        <v>2387</v>
      </c>
      <c r="B264" s="182" t="s">
        <v>2388</v>
      </c>
      <c r="C264" s="5">
        <v>0</v>
      </c>
      <c r="D264" s="5">
        <v>0</v>
      </c>
      <c r="E264" s="5">
        <v>6432.87</v>
      </c>
      <c r="F264" s="5">
        <v>0</v>
      </c>
      <c r="G264" s="5">
        <v>6432.87</v>
      </c>
      <c r="H264" s="5">
        <v>0</v>
      </c>
      <c r="I264" s="5">
        <v>6432.87</v>
      </c>
      <c r="J264" s="5">
        <v>0</v>
      </c>
    </row>
    <row r="265" spans="1:10" hidden="1">
      <c r="A265" s="182" t="s">
        <v>2389</v>
      </c>
      <c r="B265" s="182" t="s">
        <v>2390</v>
      </c>
      <c r="C265" s="5">
        <v>0</v>
      </c>
      <c r="D265" s="5">
        <v>0</v>
      </c>
      <c r="E265" s="5">
        <v>110227.14</v>
      </c>
      <c r="F265" s="5">
        <v>0</v>
      </c>
      <c r="G265" s="5">
        <v>110227.14</v>
      </c>
      <c r="H265" s="5">
        <v>0</v>
      </c>
      <c r="I265" s="5">
        <v>110227.14</v>
      </c>
      <c r="J265" s="5">
        <v>0</v>
      </c>
    </row>
    <row r="266" spans="1:10" hidden="1">
      <c r="A266" s="182" t="s">
        <v>2391</v>
      </c>
      <c r="B266" s="182" t="s">
        <v>2392</v>
      </c>
      <c r="C266" s="5">
        <v>0</v>
      </c>
      <c r="D266" s="5">
        <v>0</v>
      </c>
      <c r="E266" s="5">
        <v>18975.259999999998</v>
      </c>
      <c r="F266" s="5">
        <v>18975.259999999998</v>
      </c>
      <c r="G266" s="5">
        <v>18975.259999999998</v>
      </c>
      <c r="H266" s="5">
        <v>18975.259999999998</v>
      </c>
      <c r="I266" s="5">
        <v>0</v>
      </c>
      <c r="J266" s="5">
        <v>0</v>
      </c>
    </row>
    <row r="267" spans="1:10" hidden="1">
      <c r="A267" s="182" t="s">
        <v>2393</v>
      </c>
      <c r="B267" s="182" t="s">
        <v>2394</v>
      </c>
      <c r="C267" s="5">
        <v>0</v>
      </c>
      <c r="D267" s="5">
        <v>0</v>
      </c>
      <c r="E267" s="5">
        <v>19321.95</v>
      </c>
      <c r="F267" s="5">
        <v>0</v>
      </c>
      <c r="G267" s="5">
        <v>19321.95</v>
      </c>
      <c r="H267" s="5">
        <v>0</v>
      </c>
      <c r="I267" s="5">
        <v>19321.95</v>
      </c>
      <c r="J267" s="5">
        <v>0</v>
      </c>
    </row>
    <row r="268" spans="1:10" hidden="1">
      <c r="A268" s="182" t="s">
        <v>2395</v>
      </c>
      <c r="B268" s="182" t="s">
        <v>2396</v>
      </c>
      <c r="C268" s="5">
        <v>0</v>
      </c>
      <c r="D268" s="5">
        <v>0</v>
      </c>
      <c r="E268" s="5">
        <v>58739.73</v>
      </c>
      <c r="F268" s="5">
        <v>0</v>
      </c>
      <c r="G268" s="5">
        <v>58739.73</v>
      </c>
      <c r="H268" s="5">
        <v>0</v>
      </c>
      <c r="I268" s="5">
        <v>58739.73</v>
      </c>
      <c r="J268" s="5">
        <v>0</v>
      </c>
    </row>
    <row r="269" spans="1:10" hidden="1">
      <c r="A269" s="182" t="s">
        <v>2397</v>
      </c>
      <c r="B269" s="182" t="s">
        <v>2398</v>
      </c>
      <c r="C269" s="5">
        <v>0</v>
      </c>
      <c r="D269" s="5">
        <v>0</v>
      </c>
      <c r="E269" s="5">
        <v>60918.720000000001</v>
      </c>
      <c r="F269" s="5">
        <v>60918.720000000001</v>
      </c>
      <c r="G269" s="5">
        <v>60918.720000000001</v>
      </c>
      <c r="H269" s="5">
        <v>60918.720000000001</v>
      </c>
      <c r="I269" s="5">
        <v>0</v>
      </c>
      <c r="J269" s="5">
        <v>0</v>
      </c>
    </row>
    <row r="270" spans="1:10" hidden="1">
      <c r="A270" s="182" t="s">
        <v>776</v>
      </c>
      <c r="B270" s="182" t="s">
        <v>777</v>
      </c>
      <c r="C270" s="5">
        <v>0</v>
      </c>
      <c r="D270" s="5">
        <v>0</v>
      </c>
      <c r="E270" s="5">
        <v>74518.34</v>
      </c>
      <c r="F270" s="5">
        <v>24453.85</v>
      </c>
      <c r="G270" s="5">
        <v>74518.34</v>
      </c>
      <c r="H270" s="5">
        <v>24453.85</v>
      </c>
      <c r="I270" s="5">
        <v>50064.49</v>
      </c>
      <c r="J270" s="5">
        <v>0</v>
      </c>
    </row>
    <row r="271" spans="1:10" hidden="1">
      <c r="A271" s="182" t="s">
        <v>778</v>
      </c>
      <c r="B271" s="182" t="s">
        <v>779</v>
      </c>
      <c r="C271" s="5">
        <v>0</v>
      </c>
      <c r="D271" s="5">
        <v>0</v>
      </c>
      <c r="E271" s="5">
        <v>14454.76</v>
      </c>
      <c r="F271" s="5">
        <v>14454.76</v>
      </c>
      <c r="G271" s="5">
        <v>14454.76</v>
      </c>
      <c r="H271" s="5">
        <v>14454.76</v>
      </c>
      <c r="I271" s="5">
        <v>0</v>
      </c>
      <c r="J271" s="5">
        <v>0</v>
      </c>
    </row>
    <row r="272" spans="1:10" hidden="1">
      <c r="A272" s="182" t="s">
        <v>780</v>
      </c>
      <c r="B272" s="182" t="s">
        <v>781</v>
      </c>
      <c r="C272" s="5">
        <v>0</v>
      </c>
      <c r="D272" s="5">
        <v>0</v>
      </c>
      <c r="E272" s="5">
        <v>9999.09</v>
      </c>
      <c r="F272" s="5">
        <v>9999.09</v>
      </c>
      <c r="G272" s="5">
        <v>9999.09</v>
      </c>
      <c r="H272" s="5">
        <v>9999.09</v>
      </c>
      <c r="I272" s="5">
        <v>0</v>
      </c>
      <c r="J272" s="5">
        <v>0</v>
      </c>
    </row>
    <row r="273" spans="1:10" hidden="1">
      <c r="A273" s="182" t="s">
        <v>2399</v>
      </c>
      <c r="B273" s="182" t="s">
        <v>2400</v>
      </c>
      <c r="C273" s="5">
        <v>0</v>
      </c>
      <c r="D273" s="5">
        <v>0</v>
      </c>
      <c r="E273" s="5">
        <v>50064.49</v>
      </c>
      <c r="F273" s="5">
        <v>0</v>
      </c>
      <c r="G273" s="5">
        <v>50064.49</v>
      </c>
      <c r="H273" s="5">
        <v>0</v>
      </c>
      <c r="I273" s="5">
        <v>50064.49</v>
      </c>
      <c r="J273" s="5">
        <v>0</v>
      </c>
    </row>
    <row r="274" spans="1:10" hidden="1">
      <c r="A274" s="182" t="s">
        <v>782</v>
      </c>
      <c r="B274" s="182" t="s">
        <v>783</v>
      </c>
      <c r="C274" s="5">
        <v>4964889.47</v>
      </c>
      <c r="D274" s="5">
        <v>0</v>
      </c>
      <c r="E274" s="5">
        <v>516301.34</v>
      </c>
      <c r="F274" s="5">
        <v>263752.33</v>
      </c>
      <c r="G274" s="5">
        <v>5481190.8099999996</v>
      </c>
      <c r="H274" s="5">
        <v>263752.33</v>
      </c>
      <c r="I274" s="5">
        <v>5217438.4800000004</v>
      </c>
      <c r="J274" s="5">
        <v>0</v>
      </c>
    </row>
    <row r="275" spans="1:10" hidden="1">
      <c r="A275" s="182" t="s">
        <v>2401</v>
      </c>
      <c r="B275" s="182" t="s">
        <v>2402</v>
      </c>
      <c r="C275" s="5">
        <v>0</v>
      </c>
      <c r="D275" s="5">
        <v>0</v>
      </c>
      <c r="E275" s="5">
        <v>45638.81</v>
      </c>
      <c r="F275" s="5">
        <v>45638.81</v>
      </c>
      <c r="G275" s="5">
        <v>45638.81</v>
      </c>
      <c r="H275" s="5">
        <v>45638.81</v>
      </c>
      <c r="I275" s="5">
        <v>0</v>
      </c>
      <c r="J275" s="5">
        <v>0</v>
      </c>
    </row>
    <row r="276" spans="1:10" hidden="1">
      <c r="A276" s="182" t="s">
        <v>2403</v>
      </c>
      <c r="B276" s="182" t="s">
        <v>2404</v>
      </c>
      <c r="C276" s="5">
        <v>0</v>
      </c>
      <c r="D276" s="5">
        <v>0</v>
      </c>
      <c r="E276" s="5">
        <v>74521.009999999995</v>
      </c>
      <c r="F276" s="5">
        <v>0</v>
      </c>
      <c r="G276" s="5">
        <v>74521.009999999995</v>
      </c>
      <c r="H276" s="5">
        <v>0</v>
      </c>
      <c r="I276" s="5">
        <v>74521.009999999995</v>
      </c>
      <c r="J276" s="5">
        <v>0</v>
      </c>
    </row>
    <row r="277" spans="1:10" hidden="1">
      <c r="A277" s="182" t="s">
        <v>784</v>
      </c>
      <c r="B277" s="182" t="s">
        <v>2206</v>
      </c>
      <c r="C277" s="5">
        <v>430089.81</v>
      </c>
      <c r="D277" s="5">
        <v>0</v>
      </c>
      <c r="E277" s="5">
        <v>76793.2</v>
      </c>
      <c r="F277" s="5">
        <v>0</v>
      </c>
      <c r="G277" s="5">
        <v>506883.01</v>
      </c>
      <c r="H277" s="5">
        <v>0</v>
      </c>
      <c r="I277" s="5">
        <v>506883.01</v>
      </c>
      <c r="J277" s="5">
        <v>0</v>
      </c>
    </row>
    <row r="278" spans="1:10" hidden="1">
      <c r="A278" s="182" t="s">
        <v>785</v>
      </c>
      <c r="B278" s="182" t="s">
        <v>786</v>
      </c>
      <c r="C278" s="5">
        <v>378263.9</v>
      </c>
      <c r="D278" s="5">
        <v>0</v>
      </c>
      <c r="E278" s="5">
        <v>0</v>
      </c>
      <c r="F278" s="5">
        <v>0</v>
      </c>
      <c r="G278" s="5">
        <v>378263.9</v>
      </c>
      <c r="H278" s="5">
        <v>0</v>
      </c>
      <c r="I278" s="5">
        <v>378263.9</v>
      </c>
      <c r="J278" s="5">
        <v>0</v>
      </c>
    </row>
    <row r="279" spans="1:10" hidden="1">
      <c r="A279" s="182" t="s">
        <v>787</v>
      </c>
      <c r="B279" s="182" t="s">
        <v>788</v>
      </c>
      <c r="C279" s="5">
        <v>28578.95</v>
      </c>
      <c r="D279" s="5">
        <v>0</v>
      </c>
      <c r="E279" s="5">
        <v>0</v>
      </c>
      <c r="F279" s="5">
        <v>0</v>
      </c>
      <c r="G279" s="5">
        <v>28578.95</v>
      </c>
      <c r="H279" s="5">
        <v>0</v>
      </c>
      <c r="I279" s="5">
        <v>28578.95</v>
      </c>
      <c r="J279" s="5">
        <v>0</v>
      </c>
    </row>
    <row r="280" spans="1:10" hidden="1">
      <c r="A280" s="182" t="s">
        <v>2207</v>
      </c>
      <c r="B280" s="182" t="s">
        <v>2208</v>
      </c>
      <c r="C280" s="5">
        <v>7717.17</v>
      </c>
      <c r="D280" s="5">
        <v>0</v>
      </c>
      <c r="E280" s="5">
        <v>8788.81</v>
      </c>
      <c r="F280" s="5">
        <v>16505.98</v>
      </c>
      <c r="G280" s="5">
        <v>16505.98</v>
      </c>
      <c r="H280" s="5">
        <v>16505.98</v>
      </c>
      <c r="I280" s="5">
        <v>0</v>
      </c>
      <c r="J280" s="5">
        <v>0</v>
      </c>
    </row>
    <row r="281" spans="1:10" hidden="1">
      <c r="A281" s="182" t="s">
        <v>2209</v>
      </c>
      <c r="B281" s="182" t="s">
        <v>2210</v>
      </c>
      <c r="C281" s="5">
        <v>93343.17</v>
      </c>
      <c r="D281" s="5">
        <v>0</v>
      </c>
      <c r="E281" s="5">
        <v>0</v>
      </c>
      <c r="F281" s="5">
        <v>0</v>
      </c>
      <c r="G281" s="5">
        <v>93343.17</v>
      </c>
      <c r="H281" s="5">
        <v>0</v>
      </c>
      <c r="I281" s="5">
        <v>93343.17</v>
      </c>
      <c r="J281" s="5">
        <v>0</v>
      </c>
    </row>
    <row r="282" spans="1:10" hidden="1">
      <c r="A282" s="182" t="s">
        <v>2211</v>
      </c>
      <c r="B282" s="182" t="s">
        <v>2212</v>
      </c>
      <c r="C282" s="5">
        <v>134006.1</v>
      </c>
      <c r="D282" s="5">
        <v>0</v>
      </c>
      <c r="E282" s="5">
        <v>42299.92</v>
      </c>
      <c r="F282" s="5">
        <v>176306.02</v>
      </c>
      <c r="G282" s="5">
        <v>176306.02</v>
      </c>
      <c r="H282" s="5">
        <v>176306.02</v>
      </c>
      <c r="I282" s="5">
        <v>0</v>
      </c>
      <c r="J282" s="5">
        <v>0</v>
      </c>
    </row>
    <row r="283" spans="1:10" hidden="1">
      <c r="A283" s="182" t="s">
        <v>2213</v>
      </c>
      <c r="B283" s="182" t="s">
        <v>2214</v>
      </c>
      <c r="C283" s="5">
        <v>422858.04</v>
      </c>
      <c r="D283" s="5">
        <v>0</v>
      </c>
      <c r="E283" s="5">
        <v>242958.07</v>
      </c>
      <c r="F283" s="5">
        <v>0</v>
      </c>
      <c r="G283" s="5">
        <v>665816.11</v>
      </c>
      <c r="H283" s="5">
        <v>0</v>
      </c>
      <c r="I283" s="5">
        <v>665816.11</v>
      </c>
      <c r="J283" s="5">
        <v>0</v>
      </c>
    </row>
    <row r="284" spans="1:10" hidden="1">
      <c r="A284" s="182" t="s">
        <v>789</v>
      </c>
      <c r="B284" s="182" t="s">
        <v>790</v>
      </c>
      <c r="C284" s="5">
        <v>1925478.99</v>
      </c>
      <c r="D284" s="5">
        <v>0</v>
      </c>
      <c r="E284" s="5">
        <v>0</v>
      </c>
      <c r="F284" s="5">
        <v>0</v>
      </c>
      <c r="G284" s="5">
        <v>1925478.99</v>
      </c>
      <c r="H284" s="5">
        <v>0</v>
      </c>
      <c r="I284" s="5">
        <v>1925478.99</v>
      </c>
      <c r="J284" s="5">
        <v>0</v>
      </c>
    </row>
    <row r="285" spans="1:10" hidden="1">
      <c r="A285" s="182" t="s">
        <v>791</v>
      </c>
      <c r="B285" s="182" t="s">
        <v>792</v>
      </c>
      <c r="C285" s="5">
        <v>102629.87</v>
      </c>
      <c r="D285" s="5">
        <v>0</v>
      </c>
      <c r="E285" s="5">
        <v>0</v>
      </c>
      <c r="F285" s="5">
        <v>0</v>
      </c>
      <c r="G285" s="5">
        <v>102629.87</v>
      </c>
      <c r="H285" s="5">
        <v>0</v>
      </c>
      <c r="I285" s="5">
        <v>102629.87</v>
      </c>
      <c r="J285" s="5">
        <v>0</v>
      </c>
    </row>
    <row r="286" spans="1:10" hidden="1">
      <c r="A286" s="182" t="s">
        <v>793</v>
      </c>
      <c r="B286" s="182" t="s">
        <v>794</v>
      </c>
      <c r="C286" s="5">
        <v>143471</v>
      </c>
      <c r="D286" s="5">
        <v>0</v>
      </c>
      <c r="E286" s="5">
        <v>0</v>
      </c>
      <c r="F286" s="5">
        <v>0</v>
      </c>
      <c r="G286" s="5">
        <v>143471</v>
      </c>
      <c r="H286" s="5">
        <v>0</v>
      </c>
      <c r="I286" s="5">
        <v>143471</v>
      </c>
      <c r="J286" s="5">
        <v>0</v>
      </c>
    </row>
    <row r="287" spans="1:10" hidden="1">
      <c r="A287" s="182" t="s">
        <v>795</v>
      </c>
      <c r="B287" s="182" t="s">
        <v>796</v>
      </c>
      <c r="C287" s="5">
        <v>605970.47</v>
      </c>
      <c r="D287" s="5">
        <v>0</v>
      </c>
      <c r="E287" s="5">
        <v>0</v>
      </c>
      <c r="F287" s="5">
        <v>0</v>
      </c>
      <c r="G287" s="5">
        <v>605970.47</v>
      </c>
      <c r="H287" s="5">
        <v>0</v>
      </c>
      <c r="I287" s="5">
        <v>605970.47</v>
      </c>
      <c r="J287" s="5">
        <v>0</v>
      </c>
    </row>
    <row r="288" spans="1:10" hidden="1">
      <c r="A288" s="182" t="s">
        <v>797</v>
      </c>
      <c r="B288" s="182" t="s">
        <v>798</v>
      </c>
      <c r="C288" s="5">
        <v>35243.53</v>
      </c>
      <c r="D288" s="5">
        <v>0</v>
      </c>
      <c r="E288" s="5">
        <v>0</v>
      </c>
      <c r="F288" s="5">
        <v>0</v>
      </c>
      <c r="G288" s="5">
        <v>35243.53</v>
      </c>
      <c r="H288" s="5">
        <v>0</v>
      </c>
      <c r="I288" s="5">
        <v>35243.53</v>
      </c>
      <c r="J288" s="5">
        <v>0</v>
      </c>
    </row>
    <row r="289" spans="1:10" hidden="1">
      <c r="A289" s="182" t="s">
        <v>799</v>
      </c>
      <c r="B289" s="182" t="s">
        <v>800</v>
      </c>
      <c r="C289" s="5">
        <v>12546</v>
      </c>
      <c r="D289" s="5">
        <v>0</v>
      </c>
      <c r="E289" s="5">
        <v>0</v>
      </c>
      <c r="F289" s="5">
        <v>0</v>
      </c>
      <c r="G289" s="5">
        <v>12546</v>
      </c>
      <c r="H289" s="5">
        <v>0</v>
      </c>
      <c r="I289" s="5">
        <v>12546</v>
      </c>
      <c r="J289" s="5">
        <v>0</v>
      </c>
    </row>
    <row r="290" spans="1:10" hidden="1">
      <c r="A290" s="182" t="s">
        <v>801</v>
      </c>
      <c r="B290" s="182" t="s">
        <v>802</v>
      </c>
      <c r="C290" s="5">
        <v>226868.75</v>
      </c>
      <c r="D290" s="5">
        <v>0</v>
      </c>
      <c r="E290" s="5">
        <v>0</v>
      </c>
      <c r="F290" s="5">
        <v>0</v>
      </c>
      <c r="G290" s="5">
        <v>226868.75</v>
      </c>
      <c r="H290" s="5">
        <v>0</v>
      </c>
      <c r="I290" s="5">
        <v>226868.75</v>
      </c>
      <c r="J290" s="5">
        <v>0</v>
      </c>
    </row>
    <row r="291" spans="1:10" hidden="1">
      <c r="A291" s="182" t="s">
        <v>803</v>
      </c>
      <c r="B291" s="182" t="s">
        <v>804</v>
      </c>
      <c r="C291" s="5">
        <v>405227.46</v>
      </c>
      <c r="D291" s="5">
        <v>0</v>
      </c>
      <c r="E291" s="5">
        <v>0</v>
      </c>
      <c r="F291" s="5">
        <v>0</v>
      </c>
      <c r="G291" s="5">
        <v>405227.46</v>
      </c>
      <c r="H291" s="5">
        <v>0</v>
      </c>
      <c r="I291" s="5">
        <v>405227.46</v>
      </c>
      <c r="J291" s="5">
        <v>0</v>
      </c>
    </row>
    <row r="292" spans="1:10" hidden="1">
      <c r="A292" s="182" t="s">
        <v>805</v>
      </c>
      <c r="B292" s="182" t="s">
        <v>806</v>
      </c>
      <c r="C292" s="5">
        <v>12596.26</v>
      </c>
      <c r="D292" s="5">
        <v>0</v>
      </c>
      <c r="E292" s="5">
        <v>0</v>
      </c>
      <c r="F292" s="5">
        <v>0</v>
      </c>
      <c r="G292" s="5">
        <v>12596.26</v>
      </c>
      <c r="H292" s="5">
        <v>0</v>
      </c>
      <c r="I292" s="5">
        <v>12596.26</v>
      </c>
      <c r="J292" s="5">
        <v>0</v>
      </c>
    </row>
    <row r="293" spans="1:10" hidden="1">
      <c r="A293" s="182" t="s">
        <v>2405</v>
      </c>
      <c r="B293" s="182" t="s">
        <v>2406</v>
      </c>
      <c r="C293" s="5">
        <v>0</v>
      </c>
      <c r="D293" s="5">
        <v>0</v>
      </c>
      <c r="E293" s="5">
        <v>25301.52</v>
      </c>
      <c r="F293" s="5">
        <v>25301.52</v>
      </c>
      <c r="G293" s="5">
        <v>25301.52</v>
      </c>
      <c r="H293" s="5">
        <v>25301.52</v>
      </c>
      <c r="I293" s="5">
        <v>0</v>
      </c>
      <c r="J293" s="5">
        <v>0</v>
      </c>
    </row>
    <row r="294" spans="1:10" hidden="1">
      <c r="A294" s="182" t="s">
        <v>807</v>
      </c>
      <c r="B294" s="182" t="s">
        <v>808</v>
      </c>
      <c r="C294" s="5">
        <v>1243064.54</v>
      </c>
      <c r="D294" s="5">
        <v>0</v>
      </c>
      <c r="E294" s="5">
        <v>8610</v>
      </c>
      <c r="F294" s="5">
        <v>8610</v>
      </c>
      <c r="G294" s="5">
        <v>1251674.54</v>
      </c>
      <c r="H294" s="5">
        <v>8610</v>
      </c>
      <c r="I294" s="5">
        <v>1243064.54</v>
      </c>
      <c r="J294" s="5">
        <v>0</v>
      </c>
    </row>
    <row r="295" spans="1:10" hidden="1">
      <c r="A295" s="182" t="s">
        <v>809</v>
      </c>
      <c r="B295" s="182" t="s">
        <v>810</v>
      </c>
      <c r="C295" s="5">
        <v>9000</v>
      </c>
      <c r="D295" s="5">
        <v>0</v>
      </c>
      <c r="E295" s="5">
        <v>0</v>
      </c>
      <c r="F295" s="5">
        <v>0</v>
      </c>
      <c r="G295" s="5">
        <v>9000</v>
      </c>
      <c r="H295" s="5">
        <v>0</v>
      </c>
      <c r="I295" s="5">
        <v>9000</v>
      </c>
      <c r="J295" s="5">
        <v>0</v>
      </c>
    </row>
    <row r="296" spans="1:10" hidden="1">
      <c r="A296" s="182" t="s">
        <v>811</v>
      </c>
      <c r="B296" s="182" t="s">
        <v>812</v>
      </c>
      <c r="C296" s="5">
        <v>9000</v>
      </c>
      <c r="D296" s="5">
        <v>0</v>
      </c>
      <c r="E296" s="5">
        <v>0</v>
      </c>
      <c r="F296" s="5">
        <v>0</v>
      </c>
      <c r="G296" s="5">
        <v>9000</v>
      </c>
      <c r="H296" s="5">
        <v>0</v>
      </c>
      <c r="I296" s="5">
        <v>9000</v>
      </c>
      <c r="J296" s="5">
        <v>0</v>
      </c>
    </row>
    <row r="297" spans="1:10" hidden="1">
      <c r="A297" s="182" t="s">
        <v>813</v>
      </c>
      <c r="B297" s="182" t="s">
        <v>814</v>
      </c>
      <c r="C297" s="5">
        <v>266893.28999999998</v>
      </c>
      <c r="D297" s="5">
        <v>0</v>
      </c>
      <c r="E297" s="5">
        <v>8610</v>
      </c>
      <c r="F297" s="5">
        <v>8610</v>
      </c>
      <c r="G297" s="5">
        <v>275503.28999999998</v>
      </c>
      <c r="H297" s="5">
        <v>8610</v>
      </c>
      <c r="I297" s="5">
        <v>266893.28999999998</v>
      </c>
      <c r="J297" s="5">
        <v>0</v>
      </c>
    </row>
    <row r="298" spans="1:10" hidden="1">
      <c r="A298" s="182" t="s">
        <v>815</v>
      </c>
      <c r="B298" s="182" t="s">
        <v>816</v>
      </c>
      <c r="C298" s="5">
        <v>266893.28999999998</v>
      </c>
      <c r="D298" s="5">
        <v>0</v>
      </c>
      <c r="E298" s="5">
        <v>0</v>
      </c>
      <c r="F298" s="5">
        <v>0</v>
      </c>
      <c r="G298" s="5">
        <v>266893.28999999998</v>
      </c>
      <c r="H298" s="5">
        <v>0</v>
      </c>
      <c r="I298" s="5">
        <v>266893.28999999998</v>
      </c>
      <c r="J298" s="5">
        <v>0</v>
      </c>
    </row>
    <row r="299" spans="1:10" hidden="1">
      <c r="A299" s="182" t="s">
        <v>2215</v>
      </c>
      <c r="B299" s="182" t="s">
        <v>2216</v>
      </c>
      <c r="C299" s="5">
        <v>0</v>
      </c>
      <c r="D299" s="5">
        <v>0</v>
      </c>
      <c r="E299" s="5">
        <v>4920</v>
      </c>
      <c r="F299" s="5">
        <v>4920</v>
      </c>
      <c r="G299" s="5">
        <v>4920</v>
      </c>
      <c r="H299" s="5">
        <v>4920</v>
      </c>
      <c r="I299" s="5">
        <v>0</v>
      </c>
      <c r="J299" s="5">
        <v>0</v>
      </c>
    </row>
    <row r="300" spans="1:10" hidden="1">
      <c r="A300" s="182" t="s">
        <v>2217</v>
      </c>
      <c r="B300" s="182" t="s">
        <v>2218</v>
      </c>
      <c r="C300" s="5">
        <v>0</v>
      </c>
      <c r="D300" s="5">
        <v>0</v>
      </c>
      <c r="E300" s="5">
        <v>3690</v>
      </c>
      <c r="F300" s="5">
        <v>3690</v>
      </c>
      <c r="G300" s="5">
        <v>3690</v>
      </c>
      <c r="H300" s="5">
        <v>3690</v>
      </c>
      <c r="I300" s="5">
        <v>0</v>
      </c>
      <c r="J300" s="5">
        <v>0</v>
      </c>
    </row>
    <row r="301" spans="1:10" hidden="1">
      <c r="A301" s="182" t="s">
        <v>817</v>
      </c>
      <c r="B301" s="182" t="s">
        <v>818</v>
      </c>
      <c r="C301" s="5">
        <v>967171.25</v>
      </c>
      <c r="D301" s="5">
        <v>0</v>
      </c>
      <c r="E301" s="5">
        <v>0</v>
      </c>
      <c r="F301" s="5">
        <v>0</v>
      </c>
      <c r="G301" s="5">
        <v>967171.25</v>
      </c>
      <c r="H301" s="5">
        <v>0</v>
      </c>
      <c r="I301" s="5">
        <v>967171.25</v>
      </c>
      <c r="J301" s="5">
        <v>0</v>
      </c>
    </row>
    <row r="302" spans="1:10" hidden="1">
      <c r="A302" s="182" t="s">
        <v>2219</v>
      </c>
      <c r="B302" s="182" t="s">
        <v>2220</v>
      </c>
      <c r="C302" s="5">
        <v>4163.58</v>
      </c>
      <c r="D302" s="5">
        <v>0</v>
      </c>
      <c r="E302" s="5">
        <v>0</v>
      </c>
      <c r="F302" s="5">
        <v>0</v>
      </c>
      <c r="G302" s="5">
        <v>4163.58</v>
      </c>
      <c r="H302" s="5">
        <v>0</v>
      </c>
      <c r="I302" s="5">
        <v>4163.58</v>
      </c>
      <c r="J302" s="5">
        <v>0</v>
      </c>
    </row>
    <row r="303" spans="1:10" hidden="1">
      <c r="A303" s="182" t="s">
        <v>819</v>
      </c>
      <c r="B303" s="182" t="s">
        <v>820</v>
      </c>
      <c r="C303" s="5">
        <v>948541.01</v>
      </c>
      <c r="D303" s="5">
        <v>0</v>
      </c>
      <c r="E303" s="5">
        <v>0</v>
      </c>
      <c r="F303" s="5">
        <v>0</v>
      </c>
      <c r="G303" s="5">
        <v>948541.01</v>
      </c>
      <c r="H303" s="5">
        <v>0</v>
      </c>
      <c r="I303" s="5">
        <v>948541.01</v>
      </c>
      <c r="J303" s="5">
        <v>0</v>
      </c>
    </row>
    <row r="304" spans="1:10" hidden="1">
      <c r="A304" s="182" t="s">
        <v>2221</v>
      </c>
      <c r="B304" s="182" t="s">
        <v>2222</v>
      </c>
      <c r="C304" s="5">
        <v>7692.03</v>
      </c>
      <c r="D304" s="5">
        <v>0</v>
      </c>
      <c r="E304" s="5">
        <v>0</v>
      </c>
      <c r="F304" s="5">
        <v>0</v>
      </c>
      <c r="G304" s="5">
        <v>7692.03</v>
      </c>
      <c r="H304" s="5">
        <v>0</v>
      </c>
      <c r="I304" s="5">
        <v>7692.03</v>
      </c>
      <c r="J304" s="5">
        <v>0</v>
      </c>
    </row>
    <row r="305" spans="1:10" hidden="1">
      <c r="A305" s="182" t="s">
        <v>2223</v>
      </c>
      <c r="B305" s="182" t="s">
        <v>2224</v>
      </c>
      <c r="C305" s="5">
        <v>6774.63</v>
      </c>
      <c r="D305" s="5">
        <v>0</v>
      </c>
      <c r="E305" s="5">
        <v>0</v>
      </c>
      <c r="F305" s="5">
        <v>0</v>
      </c>
      <c r="G305" s="5">
        <v>6774.63</v>
      </c>
      <c r="H305" s="5">
        <v>0</v>
      </c>
      <c r="I305" s="5">
        <v>6774.63</v>
      </c>
      <c r="J305" s="5">
        <v>0</v>
      </c>
    </row>
    <row r="306" spans="1:10" hidden="1">
      <c r="A306" s="182" t="s">
        <v>2407</v>
      </c>
      <c r="B306" s="182" t="s">
        <v>821</v>
      </c>
      <c r="C306" s="5">
        <v>1687507.8</v>
      </c>
      <c r="D306" s="5">
        <v>1528239.52</v>
      </c>
      <c r="E306" s="5">
        <v>8610</v>
      </c>
      <c r="F306" s="5">
        <v>41808.75</v>
      </c>
      <c r="G306" s="5">
        <v>1696117.8</v>
      </c>
      <c r="H306" s="5">
        <v>1570048.27</v>
      </c>
      <c r="I306" s="5">
        <v>126069.53</v>
      </c>
      <c r="J306" s="5">
        <v>0</v>
      </c>
    </row>
    <row r="307" spans="1:10" hidden="1">
      <c r="A307" s="182" t="s">
        <v>822</v>
      </c>
      <c r="B307" s="182" t="s">
        <v>823</v>
      </c>
      <c r="C307" s="5">
        <v>1347222.39</v>
      </c>
      <c r="D307" s="5">
        <v>0</v>
      </c>
      <c r="E307" s="5">
        <v>8610</v>
      </c>
      <c r="F307" s="5">
        <v>0</v>
      </c>
      <c r="G307" s="5">
        <v>1355832.39</v>
      </c>
      <c r="H307" s="5">
        <v>0</v>
      </c>
      <c r="I307" s="5">
        <v>1355832.39</v>
      </c>
      <c r="J307" s="5">
        <v>0</v>
      </c>
    </row>
    <row r="308" spans="1:10" hidden="1">
      <c r="A308" s="182" t="s">
        <v>824</v>
      </c>
      <c r="B308" s="182" t="s">
        <v>825</v>
      </c>
      <c r="C308" s="5">
        <v>279559.08</v>
      </c>
      <c r="D308" s="5">
        <v>0</v>
      </c>
      <c r="E308" s="5">
        <v>0</v>
      </c>
      <c r="F308" s="5">
        <v>0</v>
      </c>
      <c r="G308" s="5">
        <v>279559.08</v>
      </c>
      <c r="H308" s="5">
        <v>0</v>
      </c>
      <c r="I308" s="5">
        <v>279559.08</v>
      </c>
      <c r="J308" s="5">
        <v>0</v>
      </c>
    </row>
    <row r="309" spans="1:10" hidden="1">
      <c r="A309" s="182" t="s">
        <v>826</v>
      </c>
      <c r="B309" s="182" t="s">
        <v>827</v>
      </c>
      <c r="C309" s="5">
        <v>279559.08</v>
      </c>
      <c r="D309" s="5">
        <v>0</v>
      </c>
      <c r="E309" s="5">
        <v>0</v>
      </c>
      <c r="F309" s="5">
        <v>0</v>
      </c>
      <c r="G309" s="5">
        <v>279559.08</v>
      </c>
      <c r="H309" s="5">
        <v>0</v>
      </c>
      <c r="I309" s="5">
        <v>279559.08</v>
      </c>
      <c r="J309" s="5">
        <v>0</v>
      </c>
    </row>
    <row r="310" spans="1:10" hidden="1">
      <c r="A310" s="182" t="s">
        <v>2225</v>
      </c>
      <c r="B310" s="182" t="s">
        <v>2226</v>
      </c>
      <c r="C310" s="5">
        <v>8610</v>
      </c>
      <c r="D310" s="5">
        <v>0</v>
      </c>
      <c r="E310" s="5">
        <v>0</v>
      </c>
      <c r="F310" s="5">
        <v>0</v>
      </c>
      <c r="G310" s="5">
        <v>8610</v>
      </c>
      <c r="H310" s="5">
        <v>0</v>
      </c>
      <c r="I310" s="5">
        <v>8610</v>
      </c>
      <c r="J310" s="5">
        <v>0</v>
      </c>
    </row>
    <row r="311" spans="1:10" hidden="1">
      <c r="A311" s="182" t="s">
        <v>2227</v>
      </c>
      <c r="B311" s="182" t="s">
        <v>2226</v>
      </c>
      <c r="C311" s="5">
        <v>8610</v>
      </c>
      <c r="D311" s="5">
        <v>0</v>
      </c>
      <c r="E311" s="5">
        <v>0</v>
      </c>
      <c r="F311" s="5">
        <v>0</v>
      </c>
      <c r="G311" s="5">
        <v>8610</v>
      </c>
      <c r="H311" s="5">
        <v>0</v>
      </c>
      <c r="I311" s="5">
        <v>8610</v>
      </c>
      <c r="J311" s="5">
        <v>0</v>
      </c>
    </row>
    <row r="312" spans="1:10" hidden="1">
      <c r="A312" s="182" t="s">
        <v>2408</v>
      </c>
      <c r="B312" s="182" t="s">
        <v>2409</v>
      </c>
      <c r="C312" s="5">
        <v>0</v>
      </c>
      <c r="D312" s="5">
        <v>0</v>
      </c>
      <c r="E312" s="5">
        <v>4920</v>
      </c>
      <c r="F312" s="5">
        <v>0</v>
      </c>
      <c r="G312" s="5">
        <v>4920</v>
      </c>
      <c r="H312" s="5">
        <v>0</v>
      </c>
      <c r="I312" s="5">
        <v>4920</v>
      </c>
      <c r="J312" s="5">
        <v>0</v>
      </c>
    </row>
    <row r="313" spans="1:10" hidden="1">
      <c r="A313" s="182" t="s">
        <v>828</v>
      </c>
      <c r="B313" s="182" t="s">
        <v>829</v>
      </c>
      <c r="C313" s="5">
        <v>27040</v>
      </c>
      <c r="D313" s="5">
        <v>0</v>
      </c>
      <c r="E313" s="5">
        <v>0</v>
      </c>
      <c r="F313" s="5">
        <v>0</v>
      </c>
      <c r="G313" s="5">
        <v>27040</v>
      </c>
      <c r="H313" s="5">
        <v>0</v>
      </c>
      <c r="I313" s="5">
        <v>27040</v>
      </c>
      <c r="J313" s="5">
        <v>0</v>
      </c>
    </row>
    <row r="314" spans="1:10" hidden="1">
      <c r="A314" s="182" t="s">
        <v>830</v>
      </c>
      <c r="B314" s="182" t="s">
        <v>829</v>
      </c>
      <c r="C314" s="5">
        <v>27040</v>
      </c>
      <c r="D314" s="5">
        <v>0</v>
      </c>
      <c r="E314" s="5">
        <v>0</v>
      </c>
      <c r="F314" s="5">
        <v>0</v>
      </c>
      <c r="G314" s="5">
        <v>27040</v>
      </c>
      <c r="H314" s="5">
        <v>0</v>
      </c>
      <c r="I314" s="5">
        <v>27040</v>
      </c>
      <c r="J314" s="5">
        <v>0</v>
      </c>
    </row>
    <row r="315" spans="1:10" hidden="1">
      <c r="A315" s="182" t="s">
        <v>831</v>
      </c>
      <c r="B315" s="182" t="s">
        <v>832</v>
      </c>
      <c r="C315" s="5">
        <v>1032013.31</v>
      </c>
      <c r="D315" s="5">
        <v>0</v>
      </c>
      <c r="E315" s="5">
        <v>3690</v>
      </c>
      <c r="F315" s="5">
        <v>0</v>
      </c>
      <c r="G315" s="5">
        <v>1035703.31</v>
      </c>
      <c r="H315" s="5">
        <v>0</v>
      </c>
      <c r="I315" s="5">
        <v>1035703.31</v>
      </c>
      <c r="J315" s="5">
        <v>0</v>
      </c>
    </row>
    <row r="316" spans="1:10" hidden="1">
      <c r="A316" s="182" t="s">
        <v>833</v>
      </c>
      <c r="B316" s="182" t="s">
        <v>832</v>
      </c>
      <c r="C316" s="5">
        <v>1032013.31</v>
      </c>
      <c r="D316" s="5">
        <v>0</v>
      </c>
      <c r="E316" s="5">
        <v>3690</v>
      </c>
      <c r="F316" s="5">
        <v>0</v>
      </c>
      <c r="G316" s="5">
        <v>1035703.31</v>
      </c>
      <c r="H316" s="5">
        <v>0</v>
      </c>
      <c r="I316" s="5">
        <v>1035703.31</v>
      </c>
      <c r="J316" s="5">
        <v>0</v>
      </c>
    </row>
    <row r="317" spans="1:10" hidden="1">
      <c r="A317" s="182" t="s">
        <v>834</v>
      </c>
      <c r="B317" s="182" t="s">
        <v>835</v>
      </c>
      <c r="C317" s="5">
        <v>340285.41</v>
      </c>
      <c r="D317" s="5">
        <v>0</v>
      </c>
      <c r="E317" s="5">
        <v>0</v>
      </c>
      <c r="F317" s="5">
        <v>0</v>
      </c>
      <c r="G317" s="5">
        <v>340285.41</v>
      </c>
      <c r="H317" s="5">
        <v>0</v>
      </c>
      <c r="I317" s="5">
        <v>340285.41</v>
      </c>
      <c r="J317" s="5">
        <v>0</v>
      </c>
    </row>
    <row r="318" spans="1:10" hidden="1">
      <c r="A318" s="182" t="s">
        <v>836</v>
      </c>
      <c r="B318" s="182" t="s">
        <v>835</v>
      </c>
      <c r="C318" s="5">
        <v>340285.41</v>
      </c>
      <c r="D318" s="5">
        <v>0</v>
      </c>
      <c r="E318" s="5">
        <v>0</v>
      </c>
      <c r="F318" s="5">
        <v>0</v>
      </c>
      <c r="G318" s="5">
        <v>340285.41</v>
      </c>
      <c r="H318" s="5">
        <v>0</v>
      </c>
      <c r="I318" s="5">
        <v>340285.41</v>
      </c>
      <c r="J318" s="5">
        <v>0</v>
      </c>
    </row>
    <row r="319" spans="1:10" hidden="1">
      <c r="A319" s="182" t="s">
        <v>837</v>
      </c>
      <c r="B319" s="182" t="s">
        <v>835</v>
      </c>
      <c r="C319" s="5">
        <v>340285.41</v>
      </c>
      <c r="D319" s="5">
        <v>0</v>
      </c>
      <c r="E319" s="5">
        <v>0</v>
      </c>
      <c r="F319" s="5">
        <v>0</v>
      </c>
      <c r="G319" s="5">
        <v>340285.41</v>
      </c>
      <c r="H319" s="5">
        <v>0</v>
      </c>
      <c r="I319" s="5">
        <v>340285.41</v>
      </c>
      <c r="J319" s="5">
        <v>0</v>
      </c>
    </row>
    <row r="320" spans="1:10" hidden="1">
      <c r="A320" s="182" t="s">
        <v>838</v>
      </c>
      <c r="B320" s="182" t="s">
        <v>839</v>
      </c>
      <c r="C320" s="5">
        <v>0</v>
      </c>
      <c r="D320" s="5">
        <v>1528239.52</v>
      </c>
      <c r="E320" s="5">
        <v>0</v>
      </c>
      <c r="F320" s="5">
        <v>41808.75</v>
      </c>
      <c r="G320" s="5">
        <v>0</v>
      </c>
      <c r="H320" s="5">
        <v>1570048.27</v>
      </c>
      <c r="I320" s="5">
        <v>0</v>
      </c>
      <c r="J320" s="5">
        <v>1570048.27</v>
      </c>
    </row>
    <row r="321" spans="1:10" hidden="1">
      <c r="A321" s="182" t="s">
        <v>840</v>
      </c>
      <c r="B321" s="182" t="s">
        <v>841</v>
      </c>
      <c r="C321" s="5">
        <v>0</v>
      </c>
      <c r="D321" s="5">
        <v>1217637.33</v>
      </c>
      <c r="E321" s="5">
        <v>0</v>
      </c>
      <c r="F321" s="5">
        <v>17311.669999999998</v>
      </c>
      <c r="G321" s="5">
        <v>0</v>
      </c>
      <c r="H321" s="5">
        <v>1234949</v>
      </c>
      <c r="I321" s="5">
        <v>0</v>
      </c>
      <c r="J321" s="5">
        <v>1234949</v>
      </c>
    </row>
    <row r="322" spans="1:10" hidden="1">
      <c r="A322" s="182" t="s">
        <v>842</v>
      </c>
      <c r="B322" s="182" t="s">
        <v>841</v>
      </c>
      <c r="C322" s="5">
        <v>0</v>
      </c>
      <c r="D322" s="5">
        <v>1217637.33</v>
      </c>
      <c r="E322" s="5">
        <v>0</v>
      </c>
      <c r="F322" s="5">
        <v>17311.669999999998</v>
      </c>
      <c r="G322" s="5">
        <v>0</v>
      </c>
      <c r="H322" s="5">
        <v>1234949</v>
      </c>
      <c r="I322" s="5">
        <v>0</v>
      </c>
      <c r="J322" s="5">
        <v>1234949</v>
      </c>
    </row>
    <row r="323" spans="1:10" hidden="1">
      <c r="A323" s="182" t="s">
        <v>843</v>
      </c>
      <c r="B323" s="182" t="s">
        <v>844</v>
      </c>
      <c r="C323" s="5">
        <v>0</v>
      </c>
      <c r="D323" s="5">
        <v>310602.19</v>
      </c>
      <c r="E323" s="5">
        <v>0</v>
      </c>
      <c r="F323" s="5">
        <v>24497.08</v>
      </c>
      <c r="G323" s="5">
        <v>0</v>
      </c>
      <c r="H323" s="5">
        <v>335099.27</v>
      </c>
      <c r="I323" s="5">
        <v>0</v>
      </c>
      <c r="J323" s="5">
        <v>335099.27</v>
      </c>
    </row>
    <row r="324" spans="1:10" hidden="1">
      <c r="A324" s="182" t="s">
        <v>845</v>
      </c>
      <c r="B324" s="182" t="s">
        <v>844</v>
      </c>
      <c r="C324" s="5">
        <v>0</v>
      </c>
      <c r="D324" s="5">
        <v>310602.19</v>
      </c>
      <c r="E324" s="5">
        <v>0</v>
      </c>
      <c r="F324" s="5">
        <v>24497.08</v>
      </c>
      <c r="G324" s="5">
        <v>0</v>
      </c>
      <c r="H324" s="5">
        <v>335099.27</v>
      </c>
      <c r="I324" s="5">
        <v>0</v>
      </c>
      <c r="J324" s="5">
        <v>335099.27</v>
      </c>
    </row>
    <row r="325" spans="1:10" hidden="1">
      <c r="A325" s="182" t="s">
        <v>2410</v>
      </c>
      <c r="B325" s="182" t="s">
        <v>846</v>
      </c>
      <c r="C325" s="5">
        <v>29503965.469999999</v>
      </c>
      <c r="D325" s="5">
        <v>15377619.91</v>
      </c>
      <c r="E325" s="5">
        <v>18975.259999999998</v>
      </c>
      <c r="F325" s="5">
        <v>1056518.48</v>
      </c>
      <c r="G325" s="5">
        <v>29522940.73</v>
      </c>
      <c r="H325" s="5">
        <v>16434138.390000001</v>
      </c>
      <c r="I325" s="5">
        <v>13088802.34</v>
      </c>
      <c r="J325" s="5">
        <v>0</v>
      </c>
    </row>
    <row r="326" spans="1:10" hidden="1">
      <c r="A326" s="182" t="s">
        <v>847</v>
      </c>
      <c r="B326" s="182" t="s">
        <v>848</v>
      </c>
      <c r="C326" s="5">
        <v>1286955.23</v>
      </c>
      <c r="D326" s="5">
        <v>0</v>
      </c>
      <c r="E326" s="5">
        <v>0</v>
      </c>
      <c r="F326" s="5">
        <v>0</v>
      </c>
      <c r="G326" s="5">
        <v>1286955.23</v>
      </c>
      <c r="H326" s="5">
        <v>0</v>
      </c>
      <c r="I326" s="5">
        <v>1286955.23</v>
      </c>
      <c r="J326" s="5">
        <v>0</v>
      </c>
    </row>
    <row r="327" spans="1:10" hidden="1">
      <c r="A327" s="182" t="s">
        <v>849</v>
      </c>
      <c r="B327" s="182" t="s">
        <v>850</v>
      </c>
      <c r="C327" s="5">
        <v>1279455.23</v>
      </c>
      <c r="D327" s="5">
        <v>0</v>
      </c>
      <c r="E327" s="5">
        <v>0</v>
      </c>
      <c r="F327" s="5">
        <v>0</v>
      </c>
      <c r="G327" s="5">
        <v>1279455.23</v>
      </c>
      <c r="H327" s="5">
        <v>0</v>
      </c>
      <c r="I327" s="5">
        <v>1279455.23</v>
      </c>
      <c r="J327" s="5">
        <v>0</v>
      </c>
    </row>
    <row r="328" spans="1:10" hidden="1">
      <c r="A328" s="182" t="s">
        <v>851</v>
      </c>
      <c r="B328" s="182" t="s">
        <v>852</v>
      </c>
      <c r="C328" s="5">
        <v>1279455.23</v>
      </c>
      <c r="D328" s="5">
        <v>0</v>
      </c>
      <c r="E328" s="5">
        <v>0</v>
      </c>
      <c r="F328" s="5">
        <v>0</v>
      </c>
      <c r="G328" s="5">
        <v>1279455.23</v>
      </c>
      <c r="H328" s="5">
        <v>0</v>
      </c>
      <c r="I328" s="5">
        <v>1279455.23</v>
      </c>
      <c r="J328" s="5">
        <v>0</v>
      </c>
    </row>
    <row r="329" spans="1:10" hidden="1">
      <c r="A329" s="182" t="s">
        <v>853</v>
      </c>
      <c r="B329" s="182" t="s">
        <v>854</v>
      </c>
      <c r="C329" s="5">
        <v>7500</v>
      </c>
      <c r="D329" s="5">
        <v>0</v>
      </c>
      <c r="E329" s="5">
        <v>0</v>
      </c>
      <c r="F329" s="5">
        <v>0</v>
      </c>
      <c r="G329" s="5">
        <v>7500</v>
      </c>
      <c r="H329" s="5">
        <v>0</v>
      </c>
      <c r="I329" s="5">
        <v>7500</v>
      </c>
      <c r="J329" s="5">
        <v>0</v>
      </c>
    </row>
    <row r="330" spans="1:10" hidden="1">
      <c r="A330" s="182" t="s">
        <v>855</v>
      </c>
      <c r="B330" s="182" t="s">
        <v>856</v>
      </c>
      <c r="C330" s="5">
        <v>7500</v>
      </c>
      <c r="D330" s="5">
        <v>0</v>
      </c>
      <c r="E330" s="5">
        <v>0</v>
      </c>
      <c r="F330" s="5">
        <v>0</v>
      </c>
      <c r="G330" s="5">
        <v>7500</v>
      </c>
      <c r="H330" s="5">
        <v>0</v>
      </c>
      <c r="I330" s="5">
        <v>7500</v>
      </c>
      <c r="J330" s="5">
        <v>0</v>
      </c>
    </row>
    <row r="331" spans="1:10" hidden="1">
      <c r="A331" s="182" t="s">
        <v>857</v>
      </c>
      <c r="B331" s="182" t="s">
        <v>858</v>
      </c>
      <c r="C331" s="5">
        <v>19538847.859999999</v>
      </c>
      <c r="D331" s="5">
        <v>0</v>
      </c>
      <c r="E331" s="5">
        <v>18975.259999999998</v>
      </c>
      <c r="F331" s="5">
        <v>0</v>
      </c>
      <c r="G331" s="5">
        <v>19557823.120000001</v>
      </c>
      <c r="H331" s="5">
        <v>0</v>
      </c>
      <c r="I331" s="5">
        <v>19557823.120000001</v>
      </c>
      <c r="J331" s="5">
        <v>0</v>
      </c>
    </row>
    <row r="332" spans="1:10" hidden="1">
      <c r="A332" s="182" t="s">
        <v>859</v>
      </c>
      <c r="B332" s="182" t="s">
        <v>858</v>
      </c>
      <c r="C332" s="5">
        <v>18837367.449999999</v>
      </c>
      <c r="D332" s="5">
        <v>0</v>
      </c>
      <c r="E332" s="5">
        <v>18975.259999999998</v>
      </c>
      <c r="F332" s="5">
        <v>0</v>
      </c>
      <c r="G332" s="5">
        <v>18856342.710000001</v>
      </c>
      <c r="H332" s="5">
        <v>0</v>
      </c>
      <c r="I332" s="5">
        <v>18856342.710000001</v>
      </c>
      <c r="J332" s="5">
        <v>0</v>
      </c>
    </row>
    <row r="333" spans="1:10" hidden="1">
      <c r="A333" s="182" t="s">
        <v>860</v>
      </c>
      <c r="B333" s="182" t="s">
        <v>861</v>
      </c>
      <c r="C333" s="5">
        <v>18837367.449999999</v>
      </c>
      <c r="D333" s="5">
        <v>0</v>
      </c>
      <c r="E333" s="5">
        <v>18975.259999999998</v>
      </c>
      <c r="F333" s="5">
        <v>0</v>
      </c>
      <c r="G333" s="5">
        <v>18856342.710000001</v>
      </c>
      <c r="H333" s="5">
        <v>0</v>
      </c>
      <c r="I333" s="5">
        <v>18856342.710000001</v>
      </c>
      <c r="J333" s="5">
        <v>0</v>
      </c>
    </row>
    <row r="334" spans="1:10" hidden="1">
      <c r="A334" s="182" t="s">
        <v>862</v>
      </c>
      <c r="B334" s="182" t="s">
        <v>863</v>
      </c>
      <c r="C334" s="5">
        <v>701480.41</v>
      </c>
      <c r="D334" s="5">
        <v>0</v>
      </c>
      <c r="E334" s="5">
        <v>0</v>
      </c>
      <c r="F334" s="5">
        <v>0</v>
      </c>
      <c r="G334" s="5">
        <v>701480.41</v>
      </c>
      <c r="H334" s="5">
        <v>0</v>
      </c>
      <c r="I334" s="5">
        <v>701480.41</v>
      </c>
      <c r="J334" s="5">
        <v>0</v>
      </c>
    </row>
    <row r="335" spans="1:10" hidden="1">
      <c r="A335" s="182" t="s">
        <v>864</v>
      </c>
      <c r="B335" s="182" t="s">
        <v>863</v>
      </c>
      <c r="C335" s="5">
        <v>701480.41</v>
      </c>
      <c r="D335" s="5">
        <v>0</v>
      </c>
      <c r="E335" s="5">
        <v>0</v>
      </c>
      <c r="F335" s="5">
        <v>0</v>
      </c>
      <c r="G335" s="5">
        <v>701480.41</v>
      </c>
      <c r="H335" s="5">
        <v>0</v>
      </c>
      <c r="I335" s="5">
        <v>701480.41</v>
      </c>
      <c r="J335" s="5">
        <v>0</v>
      </c>
    </row>
    <row r="336" spans="1:10" hidden="1">
      <c r="A336" s="182" t="s">
        <v>865</v>
      </c>
      <c r="B336" s="182" t="s">
        <v>866</v>
      </c>
      <c r="C336" s="5">
        <v>398529.41</v>
      </c>
      <c r="D336" s="5">
        <v>0</v>
      </c>
      <c r="E336" s="5">
        <v>0</v>
      </c>
      <c r="F336" s="5">
        <v>0</v>
      </c>
      <c r="G336" s="5">
        <v>398529.41</v>
      </c>
      <c r="H336" s="5">
        <v>0</v>
      </c>
      <c r="I336" s="5">
        <v>398529.41</v>
      </c>
      <c r="J336" s="5">
        <v>0</v>
      </c>
    </row>
    <row r="337" spans="1:10" hidden="1">
      <c r="A337" s="182" t="s">
        <v>867</v>
      </c>
      <c r="B337" s="182" t="s">
        <v>866</v>
      </c>
      <c r="C337" s="5">
        <v>398529.41</v>
      </c>
      <c r="D337" s="5">
        <v>0</v>
      </c>
      <c r="E337" s="5">
        <v>0</v>
      </c>
      <c r="F337" s="5">
        <v>0</v>
      </c>
      <c r="G337" s="5">
        <v>398529.41</v>
      </c>
      <c r="H337" s="5">
        <v>0</v>
      </c>
      <c r="I337" s="5">
        <v>398529.41</v>
      </c>
      <c r="J337" s="5">
        <v>0</v>
      </c>
    </row>
    <row r="338" spans="1:10" hidden="1">
      <c r="A338" s="182" t="s">
        <v>868</v>
      </c>
      <c r="B338" s="182" t="s">
        <v>869</v>
      </c>
      <c r="C338" s="5">
        <v>398529.41</v>
      </c>
      <c r="D338" s="5">
        <v>0</v>
      </c>
      <c r="E338" s="5">
        <v>0</v>
      </c>
      <c r="F338" s="5">
        <v>0</v>
      </c>
      <c r="G338" s="5">
        <v>398529.41</v>
      </c>
      <c r="H338" s="5">
        <v>0</v>
      </c>
      <c r="I338" s="5">
        <v>398529.41</v>
      </c>
      <c r="J338" s="5">
        <v>0</v>
      </c>
    </row>
    <row r="339" spans="1:10" hidden="1">
      <c r="A339" s="182" t="s">
        <v>870</v>
      </c>
      <c r="B339" s="182" t="s">
        <v>871</v>
      </c>
      <c r="C339" s="5">
        <v>6150</v>
      </c>
      <c r="D339" s="5">
        <v>0</v>
      </c>
      <c r="E339" s="5">
        <v>0</v>
      </c>
      <c r="F339" s="5">
        <v>0</v>
      </c>
      <c r="G339" s="5">
        <v>6150</v>
      </c>
      <c r="H339" s="5">
        <v>0</v>
      </c>
      <c r="I339" s="5">
        <v>6150</v>
      </c>
      <c r="J339" s="5">
        <v>0</v>
      </c>
    </row>
    <row r="340" spans="1:10" hidden="1">
      <c r="A340" s="182" t="s">
        <v>872</v>
      </c>
      <c r="B340" s="182" t="s">
        <v>871</v>
      </c>
      <c r="C340" s="5">
        <v>6150</v>
      </c>
      <c r="D340" s="5">
        <v>0</v>
      </c>
      <c r="E340" s="5">
        <v>0</v>
      </c>
      <c r="F340" s="5">
        <v>0</v>
      </c>
      <c r="G340" s="5">
        <v>6150</v>
      </c>
      <c r="H340" s="5">
        <v>0</v>
      </c>
      <c r="I340" s="5">
        <v>6150</v>
      </c>
      <c r="J340" s="5">
        <v>0</v>
      </c>
    </row>
    <row r="341" spans="1:10" hidden="1">
      <c r="A341" s="182" t="s">
        <v>873</v>
      </c>
      <c r="B341" s="182" t="s">
        <v>871</v>
      </c>
      <c r="C341" s="5">
        <v>6150</v>
      </c>
      <c r="D341" s="5">
        <v>0</v>
      </c>
      <c r="E341" s="5">
        <v>0</v>
      </c>
      <c r="F341" s="5">
        <v>0</v>
      </c>
      <c r="G341" s="5">
        <v>6150</v>
      </c>
      <c r="H341" s="5">
        <v>0</v>
      </c>
      <c r="I341" s="5">
        <v>6150</v>
      </c>
      <c r="J341" s="5">
        <v>0</v>
      </c>
    </row>
    <row r="342" spans="1:10" hidden="1">
      <c r="A342" s="182" t="s">
        <v>874</v>
      </c>
      <c r="B342" s="182" t="s">
        <v>875</v>
      </c>
      <c r="C342" s="5">
        <v>1093535.3500000001</v>
      </c>
      <c r="D342" s="5">
        <v>0</v>
      </c>
      <c r="E342" s="5">
        <v>0</v>
      </c>
      <c r="F342" s="5">
        <v>0</v>
      </c>
      <c r="G342" s="5">
        <v>1093535.3500000001</v>
      </c>
      <c r="H342" s="5">
        <v>0</v>
      </c>
      <c r="I342" s="5">
        <v>1093535.3500000001</v>
      </c>
      <c r="J342" s="5">
        <v>0</v>
      </c>
    </row>
    <row r="343" spans="1:10" hidden="1">
      <c r="A343" s="182" t="s">
        <v>876</v>
      </c>
      <c r="B343" s="182" t="s">
        <v>875</v>
      </c>
      <c r="C343" s="5">
        <v>1093535.3500000001</v>
      </c>
      <c r="D343" s="5">
        <v>0</v>
      </c>
      <c r="E343" s="5">
        <v>0</v>
      </c>
      <c r="F343" s="5">
        <v>0</v>
      </c>
      <c r="G343" s="5">
        <v>1093535.3500000001</v>
      </c>
      <c r="H343" s="5">
        <v>0</v>
      </c>
      <c r="I343" s="5">
        <v>1093535.3500000001</v>
      </c>
      <c r="J343" s="5">
        <v>0</v>
      </c>
    </row>
    <row r="344" spans="1:10" hidden="1">
      <c r="A344" s="182" t="s">
        <v>877</v>
      </c>
      <c r="B344" s="182" t="s">
        <v>875</v>
      </c>
      <c r="C344" s="5">
        <v>1093535.3500000001</v>
      </c>
      <c r="D344" s="5">
        <v>0</v>
      </c>
      <c r="E344" s="5">
        <v>0</v>
      </c>
      <c r="F344" s="5">
        <v>0</v>
      </c>
      <c r="G344" s="5">
        <v>1093535.3500000001</v>
      </c>
      <c r="H344" s="5">
        <v>0</v>
      </c>
      <c r="I344" s="5">
        <v>1093535.3500000001</v>
      </c>
      <c r="J344" s="5">
        <v>0</v>
      </c>
    </row>
    <row r="345" spans="1:10" hidden="1">
      <c r="A345" s="182" t="s">
        <v>878</v>
      </c>
      <c r="B345" s="182" t="s">
        <v>879</v>
      </c>
      <c r="C345" s="5">
        <v>7179947.6200000001</v>
      </c>
      <c r="D345" s="5">
        <v>0</v>
      </c>
      <c r="E345" s="5">
        <v>0</v>
      </c>
      <c r="F345" s="5">
        <v>0</v>
      </c>
      <c r="G345" s="5">
        <v>7179947.6200000001</v>
      </c>
      <c r="H345" s="5">
        <v>0</v>
      </c>
      <c r="I345" s="5">
        <v>7179947.6200000001</v>
      </c>
      <c r="J345" s="5">
        <v>0</v>
      </c>
    </row>
    <row r="346" spans="1:10" hidden="1">
      <c r="A346" s="182" t="s">
        <v>880</v>
      </c>
      <c r="B346" s="182" t="s">
        <v>879</v>
      </c>
      <c r="C346" s="5">
        <v>7179947.6200000001</v>
      </c>
      <c r="D346" s="5">
        <v>0</v>
      </c>
      <c r="E346" s="5">
        <v>0</v>
      </c>
      <c r="F346" s="5">
        <v>0</v>
      </c>
      <c r="G346" s="5">
        <v>7179947.6200000001</v>
      </c>
      <c r="H346" s="5">
        <v>0</v>
      </c>
      <c r="I346" s="5">
        <v>7179947.6200000001</v>
      </c>
      <c r="J346" s="5">
        <v>0</v>
      </c>
    </row>
    <row r="347" spans="1:10" hidden="1">
      <c r="A347" s="182" t="s">
        <v>881</v>
      </c>
      <c r="B347" s="182" t="s">
        <v>882</v>
      </c>
      <c r="C347" s="5">
        <v>7179947.6200000001</v>
      </c>
      <c r="D347" s="5">
        <v>0</v>
      </c>
      <c r="E347" s="5">
        <v>0</v>
      </c>
      <c r="F347" s="5">
        <v>0</v>
      </c>
      <c r="G347" s="5">
        <v>7179947.6200000001</v>
      </c>
      <c r="H347" s="5">
        <v>0</v>
      </c>
      <c r="I347" s="5">
        <v>7179947.6200000001</v>
      </c>
      <c r="J347" s="5">
        <v>0</v>
      </c>
    </row>
    <row r="348" spans="1:10" hidden="1">
      <c r="A348" s="182" t="s">
        <v>883</v>
      </c>
      <c r="B348" s="182" t="s">
        <v>884</v>
      </c>
      <c r="C348" s="5">
        <v>0</v>
      </c>
      <c r="D348" s="5">
        <v>15377619.91</v>
      </c>
      <c r="E348" s="5">
        <v>0</v>
      </c>
      <c r="F348" s="5">
        <v>1056518.48</v>
      </c>
      <c r="G348" s="5">
        <v>0</v>
      </c>
      <c r="H348" s="5">
        <v>16434138.390000001</v>
      </c>
      <c r="I348" s="5">
        <v>0</v>
      </c>
      <c r="J348" s="5">
        <v>16434138.390000001</v>
      </c>
    </row>
    <row r="349" spans="1:10" hidden="1">
      <c r="A349" s="182" t="s">
        <v>885</v>
      </c>
      <c r="B349" s="182" t="s">
        <v>848</v>
      </c>
      <c r="C349" s="5">
        <v>0</v>
      </c>
      <c r="D349" s="5">
        <v>833785.99</v>
      </c>
      <c r="E349" s="5">
        <v>0</v>
      </c>
      <c r="F349" s="5">
        <v>34848.639999999999</v>
      </c>
      <c r="G349" s="5">
        <v>0</v>
      </c>
      <c r="H349" s="5">
        <v>868634.63</v>
      </c>
      <c r="I349" s="5">
        <v>0</v>
      </c>
      <c r="J349" s="5">
        <v>868634.63</v>
      </c>
    </row>
    <row r="350" spans="1:10" hidden="1">
      <c r="A350" s="182" t="s">
        <v>886</v>
      </c>
      <c r="B350" s="182" t="s">
        <v>887</v>
      </c>
      <c r="C350" s="5">
        <v>0</v>
      </c>
      <c r="D350" s="5">
        <v>833785.99</v>
      </c>
      <c r="E350" s="5">
        <v>0</v>
      </c>
      <c r="F350" s="5">
        <v>34848.639999999999</v>
      </c>
      <c r="G350" s="5">
        <v>0</v>
      </c>
      <c r="H350" s="5">
        <v>868634.63</v>
      </c>
      <c r="I350" s="5">
        <v>0</v>
      </c>
      <c r="J350" s="5">
        <v>868634.63</v>
      </c>
    </row>
    <row r="351" spans="1:10" hidden="1">
      <c r="A351" s="182" t="s">
        <v>888</v>
      </c>
      <c r="B351" s="182" t="s">
        <v>858</v>
      </c>
      <c r="C351" s="5">
        <v>0</v>
      </c>
      <c r="D351" s="5">
        <v>10863338.33</v>
      </c>
      <c r="E351" s="5">
        <v>0</v>
      </c>
      <c r="F351" s="5">
        <v>657292.69999999995</v>
      </c>
      <c r="G351" s="5">
        <v>0</v>
      </c>
      <c r="H351" s="5">
        <v>11520631.029999999</v>
      </c>
      <c r="I351" s="5">
        <v>0</v>
      </c>
      <c r="J351" s="5">
        <v>11520631.029999999</v>
      </c>
    </row>
    <row r="352" spans="1:10" hidden="1">
      <c r="A352" s="182" t="s">
        <v>889</v>
      </c>
      <c r="B352" s="182" t="s">
        <v>890</v>
      </c>
      <c r="C352" s="5">
        <v>0</v>
      </c>
      <c r="D352" s="5">
        <v>10863338.33</v>
      </c>
      <c r="E352" s="5">
        <v>0</v>
      </c>
      <c r="F352" s="5">
        <v>657292.69999999995</v>
      </c>
      <c r="G352" s="5">
        <v>0</v>
      </c>
      <c r="H352" s="5">
        <v>11520631.029999999</v>
      </c>
      <c r="I352" s="5">
        <v>0</v>
      </c>
      <c r="J352" s="5">
        <v>11520631.029999999</v>
      </c>
    </row>
    <row r="353" spans="1:10" hidden="1">
      <c r="A353" s="182" t="s">
        <v>891</v>
      </c>
      <c r="B353" s="182" t="s">
        <v>866</v>
      </c>
      <c r="C353" s="5">
        <v>0</v>
      </c>
      <c r="D353" s="5">
        <v>385046.97</v>
      </c>
      <c r="E353" s="5">
        <v>0</v>
      </c>
      <c r="F353" s="5">
        <v>3139.22</v>
      </c>
      <c r="G353" s="5">
        <v>0</v>
      </c>
      <c r="H353" s="5">
        <v>388186.19</v>
      </c>
      <c r="I353" s="5">
        <v>0</v>
      </c>
      <c r="J353" s="5">
        <v>388186.19</v>
      </c>
    </row>
    <row r="354" spans="1:10" hidden="1">
      <c r="A354" s="182" t="s">
        <v>892</v>
      </c>
      <c r="B354" s="182" t="s">
        <v>866</v>
      </c>
      <c r="C354" s="5">
        <v>0</v>
      </c>
      <c r="D354" s="5">
        <v>385046.97</v>
      </c>
      <c r="E354" s="5">
        <v>0</v>
      </c>
      <c r="F354" s="5">
        <v>3139.22</v>
      </c>
      <c r="G354" s="5">
        <v>0</v>
      </c>
      <c r="H354" s="5">
        <v>388186.19</v>
      </c>
      <c r="I354" s="5">
        <v>0</v>
      </c>
      <c r="J354" s="5">
        <v>388186.19</v>
      </c>
    </row>
    <row r="355" spans="1:10" hidden="1">
      <c r="A355" s="182" t="s">
        <v>893</v>
      </c>
      <c r="B355" s="182" t="s">
        <v>894</v>
      </c>
      <c r="C355" s="5">
        <v>0</v>
      </c>
      <c r="D355" s="5">
        <v>10879.16</v>
      </c>
      <c r="E355" s="5">
        <v>0</v>
      </c>
      <c r="F355" s="5">
        <v>246</v>
      </c>
      <c r="G355" s="5">
        <v>0</v>
      </c>
      <c r="H355" s="5">
        <v>11125.16</v>
      </c>
      <c r="I355" s="5">
        <v>0</v>
      </c>
      <c r="J355" s="5">
        <v>11125.16</v>
      </c>
    </row>
    <row r="356" spans="1:10" hidden="1">
      <c r="A356" s="182" t="s">
        <v>895</v>
      </c>
      <c r="B356" s="182" t="s">
        <v>894</v>
      </c>
      <c r="C356" s="5">
        <v>0</v>
      </c>
      <c r="D356" s="5">
        <v>10879.16</v>
      </c>
      <c r="E356" s="5">
        <v>0</v>
      </c>
      <c r="F356" s="5">
        <v>246</v>
      </c>
      <c r="G356" s="5">
        <v>0</v>
      </c>
      <c r="H356" s="5">
        <v>11125.16</v>
      </c>
      <c r="I356" s="5">
        <v>0</v>
      </c>
      <c r="J356" s="5">
        <v>11125.16</v>
      </c>
    </row>
    <row r="357" spans="1:10" hidden="1">
      <c r="A357" s="182" t="s">
        <v>896</v>
      </c>
      <c r="B357" s="182" t="s">
        <v>897</v>
      </c>
      <c r="C357" s="5">
        <v>0</v>
      </c>
      <c r="D357" s="5">
        <v>569911.06999999995</v>
      </c>
      <c r="E357" s="5">
        <v>0</v>
      </c>
      <c r="F357" s="5">
        <v>80917.53</v>
      </c>
      <c r="G357" s="5">
        <v>0</v>
      </c>
      <c r="H357" s="5">
        <v>650828.6</v>
      </c>
      <c r="I357" s="5">
        <v>0</v>
      </c>
      <c r="J357" s="5">
        <v>650828.6</v>
      </c>
    </row>
    <row r="358" spans="1:10" hidden="1">
      <c r="A358" s="182" t="s">
        <v>898</v>
      </c>
      <c r="B358" s="182" t="s">
        <v>897</v>
      </c>
      <c r="C358" s="5">
        <v>0</v>
      </c>
      <c r="D358" s="5">
        <v>569911.06999999995</v>
      </c>
      <c r="E358" s="5">
        <v>0</v>
      </c>
      <c r="F358" s="5">
        <v>80917.53</v>
      </c>
      <c r="G358" s="5">
        <v>0</v>
      </c>
      <c r="H358" s="5">
        <v>650828.6</v>
      </c>
      <c r="I358" s="5">
        <v>0</v>
      </c>
      <c r="J358" s="5">
        <v>650828.6</v>
      </c>
    </row>
    <row r="359" spans="1:10" hidden="1">
      <c r="A359" s="182" t="s">
        <v>899</v>
      </c>
      <c r="B359" s="182" t="s">
        <v>879</v>
      </c>
      <c r="C359" s="5">
        <v>0</v>
      </c>
      <c r="D359" s="5">
        <v>2714658.39</v>
      </c>
      <c r="E359" s="5">
        <v>0</v>
      </c>
      <c r="F359" s="5">
        <v>280074.39</v>
      </c>
      <c r="G359" s="5">
        <v>0</v>
      </c>
      <c r="H359" s="5">
        <v>2994732.78</v>
      </c>
      <c r="I359" s="5">
        <v>0</v>
      </c>
      <c r="J359" s="5">
        <v>2994732.78</v>
      </c>
    </row>
    <row r="360" spans="1:10" hidden="1">
      <c r="A360" s="182" t="s">
        <v>900</v>
      </c>
      <c r="B360" s="182" t="s">
        <v>879</v>
      </c>
      <c r="C360" s="5">
        <v>0</v>
      </c>
      <c r="D360" s="5">
        <v>2714658.39</v>
      </c>
      <c r="E360" s="5">
        <v>0</v>
      </c>
      <c r="F360" s="5">
        <v>280074.39</v>
      </c>
      <c r="G360" s="5">
        <v>0</v>
      </c>
      <c r="H360" s="5">
        <v>2994732.78</v>
      </c>
      <c r="I360" s="5">
        <v>0</v>
      </c>
      <c r="J360" s="5">
        <v>2994732.78</v>
      </c>
    </row>
    <row r="361" spans="1:10" hidden="1">
      <c r="A361" s="182" t="s">
        <v>2411</v>
      </c>
      <c r="B361" s="182" t="s">
        <v>901</v>
      </c>
      <c r="C361" s="5">
        <v>441039.17</v>
      </c>
      <c r="D361" s="5">
        <v>34983.01</v>
      </c>
      <c r="E361" s="5">
        <v>0</v>
      </c>
      <c r="F361" s="5">
        <v>0</v>
      </c>
      <c r="G361" s="5">
        <v>441039.17</v>
      </c>
      <c r="H361" s="5">
        <v>34983.01</v>
      </c>
      <c r="I361" s="5">
        <v>406056.16</v>
      </c>
      <c r="J361" s="5">
        <v>0</v>
      </c>
    </row>
    <row r="362" spans="1:10" hidden="1">
      <c r="A362" s="182" t="s">
        <v>902</v>
      </c>
      <c r="B362" s="182" t="s">
        <v>903</v>
      </c>
      <c r="C362" s="5">
        <v>73559.5</v>
      </c>
      <c r="D362" s="5">
        <v>34983.01</v>
      </c>
      <c r="E362" s="5">
        <v>0</v>
      </c>
      <c r="F362" s="5">
        <v>0</v>
      </c>
      <c r="G362" s="5">
        <v>73559.5</v>
      </c>
      <c r="H362" s="5">
        <v>34983.01</v>
      </c>
      <c r="I362" s="5">
        <v>38576.49</v>
      </c>
      <c r="J362" s="5">
        <v>0</v>
      </c>
    </row>
    <row r="363" spans="1:10" hidden="1">
      <c r="A363" s="182" t="s">
        <v>904</v>
      </c>
      <c r="B363" s="182" t="s">
        <v>905</v>
      </c>
      <c r="C363" s="5">
        <v>73559.5</v>
      </c>
      <c r="D363" s="5">
        <v>0</v>
      </c>
      <c r="E363" s="5">
        <v>0</v>
      </c>
      <c r="F363" s="5">
        <v>0</v>
      </c>
      <c r="G363" s="5">
        <v>73559.5</v>
      </c>
      <c r="H363" s="5">
        <v>0</v>
      </c>
      <c r="I363" s="5">
        <v>73559.5</v>
      </c>
      <c r="J363" s="5">
        <v>0</v>
      </c>
    </row>
    <row r="364" spans="1:10" hidden="1">
      <c r="A364" s="182" t="s">
        <v>906</v>
      </c>
      <c r="B364" s="182" t="s">
        <v>907</v>
      </c>
      <c r="C364" s="5">
        <v>4000</v>
      </c>
      <c r="D364" s="5">
        <v>0</v>
      </c>
      <c r="E364" s="5">
        <v>0</v>
      </c>
      <c r="F364" s="5">
        <v>0</v>
      </c>
      <c r="G364" s="5">
        <v>4000</v>
      </c>
      <c r="H364" s="5">
        <v>0</v>
      </c>
      <c r="I364" s="5">
        <v>4000</v>
      </c>
      <c r="J364" s="5">
        <v>0</v>
      </c>
    </row>
    <row r="365" spans="1:10" hidden="1">
      <c r="A365" s="182" t="s">
        <v>908</v>
      </c>
      <c r="B365" s="182" t="s">
        <v>909</v>
      </c>
      <c r="C365" s="5">
        <v>69559.5</v>
      </c>
      <c r="D365" s="5">
        <v>0</v>
      </c>
      <c r="E365" s="5">
        <v>0</v>
      </c>
      <c r="F365" s="5">
        <v>0</v>
      </c>
      <c r="G365" s="5">
        <v>69559.5</v>
      </c>
      <c r="H365" s="5">
        <v>0</v>
      </c>
      <c r="I365" s="5">
        <v>69559.5</v>
      </c>
      <c r="J365" s="5">
        <v>0</v>
      </c>
    </row>
    <row r="366" spans="1:10" hidden="1">
      <c r="A366" s="182" t="s">
        <v>910</v>
      </c>
      <c r="B366" s="182" t="s">
        <v>911</v>
      </c>
      <c r="C366" s="5">
        <v>0</v>
      </c>
      <c r="D366" s="5">
        <v>34983.01</v>
      </c>
      <c r="E366" s="5">
        <v>0</v>
      </c>
      <c r="F366" s="5">
        <v>0</v>
      </c>
      <c r="G366" s="5">
        <v>0</v>
      </c>
      <c r="H366" s="5">
        <v>34983.01</v>
      </c>
      <c r="I366" s="5">
        <v>0</v>
      </c>
      <c r="J366" s="5">
        <v>34983.01</v>
      </c>
    </row>
    <row r="367" spans="1:10" hidden="1">
      <c r="A367" s="182" t="s">
        <v>912</v>
      </c>
      <c r="B367" s="182" t="s">
        <v>913</v>
      </c>
      <c r="C367" s="5">
        <v>0</v>
      </c>
      <c r="D367" s="5">
        <v>34983.01</v>
      </c>
      <c r="E367" s="5">
        <v>0</v>
      </c>
      <c r="F367" s="5">
        <v>0</v>
      </c>
      <c r="G367" s="5">
        <v>0</v>
      </c>
      <c r="H367" s="5">
        <v>34983.01</v>
      </c>
      <c r="I367" s="5">
        <v>0</v>
      </c>
      <c r="J367" s="5">
        <v>34983.01</v>
      </c>
    </row>
    <row r="368" spans="1:10" hidden="1">
      <c r="A368" s="182" t="s">
        <v>914</v>
      </c>
      <c r="B368" s="182" t="s">
        <v>915</v>
      </c>
      <c r="C368" s="5">
        <v>324907.82</v>
      </c>
      <c r="D368" s="5">
        <v>0</v>
      </c>
      <c r="E368" s="5">
        <v>0</v>
      </c>
      <c r="F368" s="5">
        <v>0</v>
      </c>
      <c r="G368" s="5">
        <v>324907.82</v>
      </c>
      <c r="H368" s="5">
        <v>0</v>
      </c>
      <c r="I368" s="5">
        <v>324907.82</v>
      </c>
      <c r="J368" s="5">
        <v>0</v>
      </c>
    </row>
    <row r="369" spans="1:10" hidden="1">
      <c r="A369" s="182" t="s">
        <v>916</v>
      </c>
      <c r="B369" s="182" t="s">
        <v>917</v>
      </c>
      <c r="C369" s="5">
        <v>260000</v>
      </c>
      <c r="D369" s="5">
        <v>0</v>
      </c>
      <c r="E369" s="5">
        <v>0</v>
      </c>
      <c r="F369" s="5">
        <v>0</v>
      </c>
      <c r="G369" s="5">
        <v>260000</v>
      </c>
      <c r="H369" s="5">
        <v>0</v>
      </c>
      <c r="I369" s="5">
        <v>260000</v>
      </c>
      <c r="J369" s="5">
        <v>0</v>
      </c>
    </row>
    <row r="370" spans="1:10" hidden="1">
      <c r="A370" s="182" t="s">
        <v>918</v>
      </c>
      <c r="B370" s="182" t="s">
        <v>919</v>
      </c>
      <c r="C370" s="5">
        <v>260000</v>
      </c>
      <c r="D370" s="5">
        <v>0</v>
      </c>
      <c r="E370" s="5">
        <v>0</v>
      </c>
      <c r="F370" s="5">
        <v>0</v>
      </c>
      <c r="G370" s="5">
        <v>260000</v>
      </c>
      <c r="H370" s="5">
        <v>0</v>
      </c>
      <c r="I370" s="5">
        <v>260000</v>
      </c>
      <c r="J370" s="5">
        <v>0</v>
      </c>
    </row>
    <row r="371" spans="1:10" hidden="1">
      <c r="A371" s="182" t="s">
        <v>920</v>
      </c>
      <c r="B371" s="182" t="s">
        <v>921</v>
      </c>
      <c r="C371" s="5">
        <v>4907.82</v>
      </c>
      <c r="D371" s="5">
        <v>0</v>
      </c>
      <c r="E371" s="5">
        <v>0</v>
      </c>
      <c r="F371" s="5">
        <v>0</v>
      </c>
      <c r="G371" s="5">
        <v>4907.82</v>
      </c>
      <c r="H371" s="5">
        <v>0</v>
      </c>
      <c r="I371" s="5">
        <v>4907.82</v>
      </c>
      <c r="J371" s="5">
        <v>0</v>
      </c>
    </row>
    <row r="372" spans="1:10" hidden="1">
      <c r="A372" s="182" t="s">
        <v>922</v>
      </c>
      <c r="B372" s="182" t="s">
        <v>923</v>
      </c>
      <c r="C372" s="5">
        <v>4907.82</v>
      </c>
      <c r="D372" s="5">
        <v>0</v>
      </c>
      <c r="E372" s="5">
        <v>0</v>
      </c>
      <c r="F372" s="5">
        <v>0</v>
      </c>
      <c r="G372" s="5">
        <v>4907.82</v>
      </c>
      <c r="H372" s="5">
        <v>0</v>
      </c>
      <c r="I372" s="5">
        <v>4907.82</v>
      </c>
      <c r="J372" s="5">
        <v>0</v>
      </c>
    </row>
    <row r="373" spans="1:10" hidden="1">
      <c r="A373" s="182" t="s">
        <v>924</v>
      </c>
      <c r="B373" s="182" t="s">
        <v>925</v>
      </c>
      <c r="C373" s="5">
        <v>60000</v>
      </c>
      <c r="D373" s="5">
        <v>0</v>
      </c>
      <c r="E373" s="5">
        <v>0</v>
      </c>
      <c r="F373" s="5">
        <v>0</v>
      </c>
      <c r="G373" s="5">
        <v>60000</v>
      </c>
      <c r="H373" s="5">
        <v>0</v>
      </c>
      <c r="I373" s="5">
        <v>60000</v>
      </c>
      <c r="J373" s="5">
        <v>0</v>
      </c>
    </row>
    <row r="374" spans="1:10" hidden="1">
      <c r="A374" s="182" t="s">
        <v>926</v>
      </c>
      <c r="B374" s="182" t="s">
        <v>927</v>
      </c>
      <c r="C374" s="5">
        <v>60000</v>
      </c>
      <c r="D374" s="5">
        <v>0</v>
      </c>
      <c r="E374" s="5">
        <v>0</v>
      </c>
      <c r="F374" s="5">
        <v>0</v>
      </c>
      <c r="G374" s="5">
        <v>60000</v>
      </c>
      <c r="H374" s="5">
        <v>0</v>
      </c>
      <c r="I374" s="5">
        <v>60000</v>
      </c>
      <c r="J374" s="5">
        <v>0</v>
      </c>
    </row>
    <row r="375" spans="1:10" hidden="1">
      <c r="A375" s="182" t="s">
        <v>928</v>
      </c>
      <c r="B375" s="182" t="s">
        <v>929</v>
      </c>
      <c r="C375" s="5">
        <v>42571.85</v>
      </c>
      <c r="D375" s="5">
        <v>0</v>
      </c>
      <c r="E375" s="5">
        <v>0</v>
      </c>
      <c r="F375" s="5">
        <v>0</v>
      </c>
      <c r="G375" s="5">
        <v>42571.85</v>
      </c>
      <c r="H375" s="5">
        <v>0</v>
      </c>
      <c r="I375" s="5">
        <v>42571.85</v>
      </c>
      <c r="J375" s="5">
        <v>0</v>
      </c>
    </row>
    <row r="376" spans="1:10" hidden="1">
      <c r="A376" s="182" t="s">
        <v>930</v>
      </c>
      <c r="B376" s="182" t="s">
        <v>350</v>
      </c>
      <c r="C376" s="5">
        <v>42571.85</v>
      </c>
      <c r="D376" s="5">
        <v>0</v>
      </c>
      <c r="E376" s="5">
        <v>0</v>
      </c>
      <c r="F376" s="5">
        <v>0</v>
      </c>
      <c r="G376" s="5">
        <v>42571.85</v>
      </c>
      <c r="H376" s="5">
        <v>0</v>
      </c>
      <c r="I376" s="5">
        <v>42571.85</v>
      </c>
      <c r="J376" s="5">
        <v>0</v>
      </c>
    </row>
    <row r="377" spans="1:10" hidden="1">
      <c r="A377" s="182" t="s">
        <v>931</v>
      </c>
      <c r="B377" s="182" t="s">
        <v>350</v>
      </c>
      <c r="C377" s="5">
        <v>42571.85</v>
      </c>
      <c r="D377" s="5">
        <v>0</v>
      </c>
      <c r="E377" s="5">
        <v>0</v>
      </c>
      <c r="F377" s="5">
        <v>0</v>
      </c>
      <c r="G377" s="5">
        <v>42571.85</v>
      </c>
      <c r="H377" s="5">
        <v>0</v>
      </c>
      <c r="I377" s="5">
        <v>42571.85</v>
      </c>
      <c r="J377" s="5">
        <v>0</v>
      </c>
    </row>
    <row r="378" spans="1:10" hidden="1">
      <c r="A378" s="182" t="s">
        <v>73</v>
      </c>
      <c r="B378" s="182" t="s">
        <v>932</v>
      </c>
      <c r="C378" s="5">
        <v>0</v>
      </c>
      <c r="D378" s="5">
        <v>0</v>
      </c>
      <c r="E378" s="5">
        <v>246780.66</v>
      </c>
      <c r="F378" s="5">
        <v>0</v>
      </c>
      <c r="G378" s="5">
        <v>246780.66</v>
      </c>
      <c r="H378" s="5">
        <v>0</v>
      </c>
      <c r="I378" s="5">
        <v>246780.66</v>
      </c>
      <c r="J378" s="5">
        <v>0</v>
      </c>
    </row>
    <row r="379" spans="1:10" hidden="1">
      <c r="A379" s="182" t="s">
        <v>933</v>
      </c>
      <c r="B379" s="182" t="s">
        <v>934</v>
      </c>
      <c r="C379" s="5">
        <v>0</v>
      </c>
      <c r="D379" s="5">
        <v>0</v>
      </c>
      <c r="E379" s="5">
        <v>246780.66</v>
      </c>
      <c r="F379" s="5">
        <v>0</v>
      </c>
      <c r="G379" s="5">
        <v>246780.66</v>
      </c>
      <c r="H379" s="5">
        <v>0</v>
      </c>
      <c r="I379" s="5">
        <v>246780.66</v>
      </c>
      <c r="J379" s="5">
        <v>0</v>
      </c>
    </row>
    <row r="380" spans="1:10" hidden="1">
      <c r="A380" s="182" t="s">
        <v>2412</v>
      </c>
      <c r="B380" s="182" t="s">
        <v>2413</v>
      </c>
      <c r="C380" s="5">
        <v>0</v>
      </c>
      <c r="D380" s="5">
        <v>0</v>
      </c>
      <c r="E380" s="5">
        <v>9499.9</v>
      </c>
      <c r="F380" s="5">
        <v>0</v>
      </c>
      <c r="G380" s="5">
        <v>9499.9</v>
      </c>
      <c r="H380" s="5">
        <v>0</v>
      </c>
      <c r="I380" s="5">
        <v>9499.9</v>
      </c>
      <c r="J380" s="5">
        <v>0</v>
      </c>
    </row>
    <row r="381" spans="1:10" hidden="1">
      <c r="A381" s="182" t="s">
        <v>2414</v>
      </c>
      <c r="B381" s="182" t="s">
        <v>2413</v>
      </c>
      <c r="C381" s="5">
        <v>0</v>
      </c>
      <c r="D381" s="5">
        <v>0</v>
      </c>
      <c r="E381" s="5">
        <v>9499.9</v>
      </c>
      <c r="F381" s="5">
        <v>0</v>
      </c>
      <c r="G381" s="5">
        <v>9499.9</v>
      </c>
      <c r="H381" s="5">
        <v>0</v>
      </c>
      <c r="I381" s="5">
        <v>9499.9</v>
      </c>
      <c r="J381" s="5">
        <v>0</v>
      </c>
    </row>
    <row r="382" spans="1:10" hidden="1">
      <c r="A382" s="182" t="s">
        <v>269</v>
      </c>
      <c r="B382" s="182" t="s">
        <v>270</v>
      </c>
      <c r="C382" s="5">
        <v>0</v>
      </c>
      <c r="D382" s="5">
        <v>0</v>
      </c>
      <c r="E382" s="5">
        <v>104430.53</v>
      </c>
      <c r="F382" s="5">
        <v>0</v>
      </c>
      <c r="G382" s="5">
        <v>104430.53</v>
      </c>
      <c r="H382" s="5">
        <v>0</v>
      </c>
      <c r="I382" s="5">
        <v>104430.53</v>
      </c>
      <c r="J382" s="5">
        <v>0</v>
      </c>
    </row>
    <row r="383" spans="1:10" hidden="1">
      <c r="A383" s="182" t="s">
        <v>935</v>
      </c>
      <c r="B383" s="182" t="s">
        <v>270</v>
      </c>
      <c r="C383" s="5">
        <v>0</v>
      </c>
      <c r="D383" s="5">
        <v>0</v>
      </c>
      <c r="E383" s="5">
        <v>104430.53</v>
      </c>
      <c r="F383" s="5">
        <v>0</v>
      </c>
      <c r="G383" s="5">
        <v>104430.53</v>
      </c>
      <c r="H383" s="5">
        <v>0</v>
      </c>
      <c r="I383" s="5">
        <v>104430.53</v>
      </c>
      <c r="J383" s="5">
        <v>0</v>
      </c>
    </row>
    <row r="384" spans="1:10" hidden="1">
      <c r="A384" s="182" t="s">
        <v>271</v>
      </c>
      <c r="B384" s="182" t="s">
        <v>272</v>
      </c>
      <c r="C384" s="5">
        <v>0</v>
      </c>
      <c r="D384" s="5">
        <v>0</v>
      </c>
      <c r="E384" s="5">
        <v>10303.09</v>
      </c>
      <c r="F384" s="5">
        <v>0</v>
      </c>
      <c r="G384" s="5">
        <v>10303.09</v>
      </c>
      <c r="H384" s="5">
        <v>0</v>
      </c>
      <c r="I384" s="5">
        <v>10303.09</v>
      </c>
      <c r="J384" s="5">
        <v>0</v>
      </c>
    </row>
    <row r="385" spans="1:10" hidden="1">
      <c r="A385" s="182" t="s">
        <v>936</v>
      </c>
      <c r="B385" s="182" t="s">
        <v>272</v>
      </c>
      <c r="C385" s="5">
        <v>0</v>
      </c>
      <c r="D385" s="5">
        <v>0</v>
      </c>
      <c r="E385" s="5">
        <v>10303.09</v>
      </c>
      <c r="F385" s="5">
        <v>0</v>
      </c>
      <c r="G385" s="5">
        <v>10303.09</v>
      </c>
      <c r="H385" s="5">
        <v>0</v>
      </c>
      <c r="I385" s="5">
        <v>10303.09</v>
      </c>
      <c r="J385" s="5">
        <v>0</v>
      </c>
    </row>
    <row r="386" spans="1:10" hidden="1">
      <c r="A386" s="182" t="s">
        <v>273</v>
      </c>
      <c r="B386" s="182" t="s">
        <v>274</v>
      </c>
      <c r="C386" s="5">
        <v>0</v>
      </c>
      <c r="D386" s="5">
        <v>0</v>
      </c>
      <c r="E386" s="5">
        <v>6714.77</v>
      </c>
      <c r="F386" s="5">
        <v>0</v>
      </c>
      <c r="G386" s="5">
        <v>6714.77</v>
      </c>
      <c r="H386" s="5">
        <v>0</v>
      </c>
      <c r="I386" s="5">
        <v>6714.77</v>
      </c>
      <c r="J386" s="5">
        <v>0</v>
      </c>
    </row>
    <row r="387" spans="1:10" hidden="1">
      <c r="A387" s="182" t="s">
        <v>937</v>
      </c>
      <c r="B387" s="182" t="s">
        <v>274</v>
      </c>
      <c r="C387" s="5">
        <v>0</v>
      </c>
      <c r="D387" s="5">
        <v>0</v>
      </c>
      <c r="E387" s="5">
        <v>6714.77</v>
      </c>
      <c r="F387" s="5">
        <v>0</v>
      </c>
      <c r="G387" s="5">
        <v>6714.77</v>
      </c>
      <c r="H387" s="5">
        <v>0</v>
      </c>
      <c r="I387" s="5">
        <v>6714.77</v>
      </c>
      <c r="J387" s="5">
        <v>0</v>
      </c>
    </row>
    <row r="388" spans="1:10" hidden="1">
      <c r="A388" s="182" t="s">
        <v>275</v>
      </c>
      <c r="B388" s="182" t="s">
        <v>276</v>
      </c>
      <c r="C388" s="5">
        <v>0</v>
      </c>
      <c r="D388" s="5">
        <v>0</v>
      </c>
      <c r="E388" s="5">
        <v>445.95</v>
      </c>
      <c r="F388" s="5">
        <v>0</v>
      </c>
      <c r="G388" s="5">
        <v>445.95</v>
      </c>
      <c r="H388" s="5">
        <v>0</v>
      </c>
      <c r="I388" s="5">
        <v>445.95</v>
      </c>
      <c r="J388" s="5">
        <v>0</v>
      </c>
    </row>
    <row r="389" spans="1:10" hidden="1">
      <c r="A389" s="182" t="s">
        <v>938</v>
      </c>
      <c r="B389" s="182" t="s">
        <v>276</v>
      </c>
      <c r="C389" s="5">
        <v>0</v>
      </c>
      <c r="D389" s="5">
        <v>0</v>
      </c>
      <c r="E389" s="5">
        <v>445.95</v>
      </c>
      <c r="F389" s="5">
        <v>0</v>
      </c>
      <c r="G389" s="5">
        <v>445.95</v>
      </c>
      <c r="H389" s="5">
        <v>0</v>
      </c>
      <c r="I389" s="5">
        <v>445.95</v>
      </c>
      <c r="J389" s="5">
        <v>0</v>
      </c>
    </row>
    <row r="390" spans="1:10" hidden="1">
      <c r="A390" s="182" t="s">
        <v>277</v>
      </c>
      <c r="B390" s="182" t="s">
        <v>278</v>
      </c>
      <c r="C390" s="5">
        <v>0</v>
      </c>
      <c r="D390" s="5">
        <v>0</v>
      </c>
      <c r="E390" s="5">
        <v>42798.05</v>
      </c>
      <c r="F390" s="5">
        <v>0</v>
      </c>
      <c r="G390" s="5">
        <v>42798.05</v>
      </c>
      <c r="H390" s="5">
        <v>0</v>
      </c>
      <c r="I390" s="5">
        <v>42798.05</v>
      </c>
      <c r="J390" s="5">
        <v>0</v>
      </c>
    </row>
    <row r="391" spans="1:10" hidden="1">
      <c r="A391" s="182" t="s">
        <v>939</v>
      </c>
      <c r="B391" s="182" t="s">
        <v>278</v>
      </c>
      <c r="C391" s="5">
        <v>0</v>
      </c>
      <c r="D391" s="5">
        <v>0</v>
      </c>
      <c r="E391" s="5">
        <v>42798.05</v>
      </c>
      <c r="F391" s="5">
        <v>0</v>
      </c>
      <c r="G391" s="5">
        <v>42798.05</v>
      </c>
      <c r="H391" s="5">
        <v>0</v>
      </c>
      <c r="I391" s="5">
        <v>42798.05</v>
      </c>
      <c r="J391" s="5">
        <v>0</v>
      </c>
    </row>
    <row r="392" spans="1:10" hidden="1">
      <c r="A392" s="182" t="s">
        <v>279</v>
      </c>
      <c r="B392" s="182" t="s">
        <v>280</v>
      </c>
      <c r="C392" s="5">
        <v>0</v>
      </c>
      <c r="D392" s="5">
        <v>0</v>
      </c>
      <c r="E392" s="5">
        <v>44523.93</v>
      </c>
      <c r="F392" s="5">
        <v>0</v>
      </c>
      <c r="G392" s="5">
        <v>44523.93</v>
      </c>
      <c r="H392" s="5">
        <v>0</v>
      </c>
      <c r="I392" s="5">
        <v>44523.93</v>
      </c>
      <c r="J392" s="5">
        <v>0</v>
      </c>
    </row>
    <row r="393" spans="1:10" hidden="1">
      <c r="A393" s="182" t="s">
        <v>940</v>
      </c>
      <c r="B393" s="182" t="s">
        <v>280</v>
      </c>
      <c r="C393" s="5">
        <v>0</v>
      </c>
      <c r="D393" s="5">
        <v>0</v>
      </c>
      <c r="E393" s="5">
        <v>44523.93</v>
      </c>
      <c r="F393" s="5">
        <v>0</v>
      </c>
      <c r="G393" s="5">
        <v>44523.93</v>
      </c>
      <c r="H393" s="5">
        <v>0</v>
      </c>
      <c r="I393" s="5">
        <v>44523.93</v>
      </c>
      <c r="J393" s="5">
        <v>0</v>
      </c>
    </row>
    <row r="394" spans="1:10" hidden="1">
      <c r="A394" s="182" t="s">
        <v>281</v>
      </c>
      <c r="B394" s="182" t="s">
        <v>282</v>
      </c>
      <c r="C394" s="5">
        <v>0</v>
      </c>
      <c r="D394" s="5">
        <v>0</v>
      </c>
      <c r="E394" s="5">
        <v>11664.4</v>
      </c>
      <c r="F394" s="5">
        <v>0</v>
      </c>
      <c r="G394" s="5">
        <v>11664.4</v>
      </c>
      <c r="H394" s="5">
        <v>0</v>
      </c>
      <c r="I394" s="5">
        <v>11664.4</v>
      </c>
      <c r="J394" s="5">
        <v>0</v>
      </c>
    </row>
    <row r="395" spans="1:10" hidden="1">
      <c r="A395" s="182" t="s">
        <v>941</v>
      </c>
      <c r="B395" s="182" t="s">
        <v>282</v>
      </c>
      <c r="C395" s="5">
        <v>0</v>
      </c>
      <c r="D395" s="5">
        <v>0</v>
      </c>
      <c r="E395" s="5">
        <v>11664.4</v>
      </c>
      <c r="F395" s="5">
        <v>0</v>
      </c>
      <c r="G395" s="5">
        <v>11664.4</v>
      </c>
      <c r="H395" s="5">
        <v>0</v>
      </c>
      <c r="I395" s="5">
        <v>11664.4</v>
      </c>
      <c r="J395" s="5">
        <v>0</v>
      </c>
    </row>
    <row r="396" spans="1:10" hidden="1">
      <c r="A396" s="182" t="s">
        <v>2415</v>
      </c>
      <c r="B396" s="182" t="s">
        <v>342</v>
      </c>
      <c r="C396" s="5">
        <v>0</v>
      </c>
      <c r="D396" s="5">
        <v>0</v>
      </c>
      <c r="E396" s="5">
        <v>912.69</v>
      </c>
      <c r="F396" s="5">
        <v>0</v>
      </c>
      <c r="G396" s="5">
        <v>912.69</v>
      </c>
      <c r="H396" s="5">
        <v>0</v>
      </c>
      <c r="I396" s="5">
        <v>912.69</v>
      </c>
      <c r="J396" s="5">
        <v>0</v>
      </c>
    </row>
    <row r="397" spans="1:10" hidden="1">
      <c r="A397" s="182" t="s">
        <v>2416</v>
      </c>
      <c r="B397" s="182" t="s">
        <v>342</v>
      </c>
      <c r="C397" s="5">
        <v>0</v>
      </c>
      <c r="D397" s="5">
        <v>0</v>
      </c>
      <c r="E397" s="5">
        <v>912.69</v>
      </c>
      <c r="F397" s="5">
        <v>0</v>
      </c>
      <c r="G397" s="5">
        <v>912.69</v>
      </c>
      <c r="H397" s="5">
        <v>0</v>
      </c>
      <c r="I397" s="5">
        <v>912.69</v>
      </c>
      <c r="J397" s="5">
        <v>0</v>
      </c>
    </row>
    <row r="398" spans="1:10" hidden="1">
      <c r="A398" s="182" t="s">
        <v>283</v>
      </c>
      <c r="B398" s="182" t="s">
        <v>284</v>
      </c>
      <c r="C398" s="5">
        <v>0</v>
      </c>
      <c r="D398" s="5">
        <v>0</v>
      </c>
      <c r="E398" s="5">
        <v>1828.1</v>
      </c>
      <c r="F398" s="5">
        <v>0</v>
      </c>
      <c r="G398" s="5">
        <v>1828.1</v>
      </c>
      <c r="H398" s="5">
        <v>0</v>
      </c>
      <c r="I398" s="5">
        <v>1828.1</v>
      </c>
      <c r="J398" s="5">
        <v>0</v>
      </c>
    </row>
    <row r="399" spans="1:10" hidden="1">
      <c r="A399" s="182" t="s">
        <v>942</v>
      </c>
      <c r="B399" s="182" t="s">
        <v>284</v>
      </c>
      <c r="C399" s="5">
        <v>0</v>
      </c>
      <c r="D399" s="5">
        <v>0</v>
      </c>
      <c r="E399" s="5">
        <v>1828.1</v>
      </c>
      <c r="F399" s="5">
        <v>0</v>
      </c>
      <c r="G399" s="5">
        <v>1828.1</v>
      </c>
      <c r="H399" s="5">
        <v>0</v>
      </c>
      <c r="I399" s="5">
        <v>1828.1</v>
      </c>
      <c r="J399" s="5">
        <v>0</v>
      </c>
    </row>
    <row r="400" spans="1:10" hidden="1">
      <c r="A400" s="182" t="s">
        <v>285</v>
      </c>
      <c r="B400" s="182" t="s">
        <v>286</v>
      </c>
      <c r="C400" s="5">
        <v>0</v>
      </c>
      <c r="D400" s="5">
        <v>0</v>
      </c>
      <c r="E400" s="5">
        <v>3979.66</v>
      </c>
      <c r="F400" s="5">
        <v>0</v>
      </c>
      <c r="G400" s="5">
        <v>3979.66</v>
      </c>
      <c r="H400" s="5">
        <v>0</v>
      </c>
      <c r="I400" s="5">
        <v>3979.66</v>
      </c>
      <c r="J400" s="5">
        <v>0</v>
      </c>
    </row>
    <row r="401" spans="1:10" hidden="1">
      <c r="A401" s="182" t="s">
        <v>943</v>
      </c>
      <c r="B401" s="182" t="s">
        <v>944</v>
      </c>
      <c r="C401" s="5">
        <v>0</v>
      </c>
      <c r="D401" s="5">
        <v>0</v>
      </c>
      <c r="E401" s="5">
        <v>3979.66</v>
      </c>
      <c r="F401" s="5">
        <v>0</v>
      </c>
      <c r="G401" s="5">
        <v>3979.66</v>
      </c>
      <c r="H401" s="5">
        <v>0</v>
      </c>
      <c r="I401" s="5">
        <v>3979.66</v>
      </c>
      <c r="J401" s="5">
        <v>0</v>
      </c>
    </row>
    <row r="402" spans="1:10" hidden="1">
      <c r="A402" s="182" t="s">
        <v>287</v>
      </c>
      <c r="B402" s="182" t="s">
        <v>288</v>
      </c>
      <c r="C402" s="5">
        <v>0</v>
      </c>
      <c r="D402" s="5">
        <v>0</v>
      </c>
      <c r="E402" s="5">
        <v>9679.59</v>
      </c>
      <c r="F402" s="5">
        <v>0</v>
      </c>
      <c r="G402" s="5">
        <v>9679.59</v>
      </c>
      <c r="H402" s="5">
        <v>0</v>
      </c>
      <c r="I402" s="5">
        <v>9679.59</v>
      </c>
      <c r="J402" s="5">
        <v>0</v>
      </c>
    </row>
    <row r="403" spans="1:10" hidden="1">
      <c r="A403" s="182" t="s">
        <v>945</v>
      </c>
      <c r="B403" s="182" t="s">
        <v>946</v>
      </c>
      <c r="C403" s="5">
        <v>0</v>
      </c>
      <c r="D403" s="5">
        <v>0</v>
      </c>
      <c r="E403" s="5">
        <v>9679.59</v>
      </c>
      <c r="F403" s="5">
        <v>0</v>
      </c>
      <c r="G403" s="5">
        <v>9679.59</v>
      </c>
      <c r="H403" s="5">
        <v>0</v>
      </c>
      <c r="I403" s="5">
        <v>9679.59</v>
      </c>
      <c r="J403" s="5">
        <v>0</v>
      </c>
    </row>
    <row r="404" spans="1:10" hidden="1">
      <c r="A404" s="182" t="s">
        <v>75</v>
      </c>
      <c r="B404" s="182" t="s">
        <v>947</v>
      </c>
      <c r="C404" s="5">
        <v>0</v>
      </c>
      <c r="D404" s="5">
        <v>0</v>
      </c>
      <c r="E404" s="5">
        <v>61615.09</v>
      </c>
      <c r="F404" s="5">
        <v>0</v>
      </c>
      <c r="G404" s="5">
        <v>61615.09</v>
      </c>
      <c r="H404" s="5">
        <v>0</v>
      </c>
      <c r="I404" s="5">
        <v>61615.09</v>
      </c>
      <c r="J404" s="5">
        <v>0</v>
      </c>
    </row>
    <row r="405" spans="1:10" hidden="1">
      <c r="A405" s="182" t="s">
        <v>948</v>
      </c>
      <c r="B405" s="182" t="s">
        <v>949</v>
      </c>
      <c r="C405" s="5">
        <v>0</v>
      </c>
      <c r="D405" s="5">
        <v>0</v>
      </c>
      <c r="E405" s="5">
        <v>61615.09</v>
      </c>
      <c r="F405" s="5">
        <v>0</v>
      </c>
      <c r="G405" s="5">
        <v>61615.09</v>
      </c>
      <c r="H405" s="5">
        <v>0</v>
      </c>
      <c r="I405" s="5">
        <v>61615.09</v>
      </c>
      <c r="J405" s="5">
        <v>0</v>
      </c>
    </row>
    <row r="406" spans="1:10" hidden="1">
      <c r="A406" s="182" t="s">
        <v>289</v>
      </c>
      <c r="B406" s="182" t="s">
        <v>290</v>
      </c>
      <c r="C406" s="5">
        <v>0</v>
      </c>
      <c r="D406" s="5">
        <v>0</v>
      </c>
      <c r="E406" s="5">
        <v>1070.22</v>
      </c>
      <c r="F406" s="5">
        <v>0</v>
      </c>
      <c r="G406" s="5">
        <v>1070.22</v>
      </c>
      <c r="H406" s="5">
        <v>0</v>
      </c>
      <c r="I406" s="5">
        <v>1070.22</v>
      </c>
      <c r="J406" s="5">
        <v>0</v>
      </c>
    </row>
    <row r="407" spans="1:10" hidden="1">
      <c r="A407" s="182" t="s">
        <v>950</v>
      </c>
      <c r="B407" s="182" t="s">
        <v>290</v>
      </c>
      <c r="C407" s="5">
        <v>0</v>
      </c>
      <c r="D407" s="5">
        <v>0</v>
      </c>
      <c r="E407" s="5">
        <v>1070.22</v>
      </c>
      <c r="F407" s="5">
        <v>0</v>
      </c>
      <c r="G407" s="5">
        <v>1070.22</v>
      </c>
      <c r="H407" s="5">
        <v>0</v>
      </c>
      <c r="I407" s="5">
        <v>1070.22</v>
      </c>
      <c r="J407" s="5">
        <v>0</v>
      </c>
    </row>
    <row r="408" spans="1:10" hidden="1">
      <c r="A408" s="182" t="s">
        <v>291</v>
      </c>
      <c r="B408" s="182" t="s">
        <v>292</v>
      </c>
      <c r="C408" s="5">
        <v>0</v>
      </c>
      <c r="D408" s="5">
        <v>0</v>
      </c>
      <c r="E408" s="5">
        <v>54963.37</v>
      </c>
      <c r="F408" s="5">
        <v>0</v>
      </c>
      <c r="G408" s="5">
        <v>54963.37</v>
      </c>
      <c r="H408" s="5">
        <v>0</v>
      </c>
      <c r="I408" s="5">
        <v>54963.37</v>
      </c>
      <c r="J408" s="5">
        <v>0</v>
      </c>
    </row>
    <row r="409" spans="1:10" hidden="1">
      <c r="A409" s="182" t="s">
        <v>951</v>
      </c>
      <c r="B409" s="182" t="s">
        <v>292</v>
      </c>
      <c r="C409" s="5">
        <v>0</v>
      </c>
      <c r="D409" s="5">
        <v>0</v>
      </c>
      <c r="E409" s="5">
        <v>54963.37</v>
      </c>
      <c r="F409" s="5">
        <v>0</v>
      </c>
      <c r="G409" s="5">
        <v>54963.37</v>
      </c>
      <c r="H409" s="5">
        <v>0</v>
      </c>
      <c r="I409" s="5">
        <v>54963.37</v>
      </c>
      <c r="J409" s="5">
        <v>0</v>
      </c>
    </row>
    <row r="410" spans="1:10" hidden="1">
      <c r="A410" s="182" t="s">
        <v>293</v>
      </c>
      <c r="B410" s="182" t="s">
        <v>294</v>
      </c>
      <c r="C410" s="5">
        <v>0</v>
      </c>
      <c r="D410" s="5">
        <v>0</v>
      </c>
      <c r="E410" s="5">
        <v>5581.5</v>
      </c>
      <c r="F410" s="5">
        <v>0</v>
      </c>
      <c r="G410" s="5">
        <v>5581.5</v>
      </c>
      <c r="H410" s="5">
        <v>0</v>
      </c>
      <c r="I410" s="5">
        <v>5581.5</v>
      </c>
      <c r="J410" s="5">
        <v>0</v>
      </c>
    </row>
    <row r="411" spans="1:10" hidden="1">
      <c r="A411" s="182" t="s">
        <v>952</v>
      </c>
      <c r="B411" s="182" t="s">
        <v>294</v>
      </c>
      <c r="C411" s="5">
        <v>0</v>
      </c>
      <c r="D411" s="5">
        <v>0</v>
      </c>
      <c r="E411" s="5">
        <v>5581.5</v>
      </c>
      <c r="F411" s="5">
        <v>0</v>
      </c>
      <c r="G411" s="5">
        <v>5581.5</v>
      </c>
      <c r="H411" s="5">
        <v>0</v>
      </c>
      <c r="I411" s="5">
        <v>5581.5</v>
      </c>
      <c r="J411" s="5">
        <v>0</v>
      </c>
    </row>
    <row r="412" spans="1:10" hidden="1">
      <c r="A412" s="182" t="s">
        <v>953</v>
      </c>
      <c r="B412" s="182" t="s">
        <v>954</v>
      </c>
      <c r="C412" s="5">
        <v>2769061.76</v>
      </c>
      <c r="D412" s="5">
        <v>16338.67</v>
      </c>
      <c r="E412" s="5">
        <v>8429007.8699999992</v>
      </c>
      <c r="F412" s="5">
        <v>8269511.2400000002</v>
      </c>
      <c r="G412" s="5">
        <v>11198069.630000001</v>
      </c>
      <c r="H412" s="5">
        <v>8285849.9100000001</v>
      </c>
      <c r="I412" s="5">
        <v>2912219.72</v>
      </c>
      <c r="J412" s="5">
        <v>0</v>
      </c>
    </row>
    <row r="413" spans="1:10" hidden="1">
      <c r="A413" s="182" t="s">
        <v>955</v>
      </c>
      <c r="B413" s="182" t="s">
        <v>956</v>
      </c>
      <c r="C413" s="5">
        <v>2769061.76</v>
      </c>
      <c r="D413" s="5">
        <v>16338.67</v>
      </c>
      <c r="E413" s="5">
        <v>6263207.5599999996</v>
      </c>
      <c r="F413" s="5">
        <v>6103710.9299999997</v>
      </c>
      <c r="G413" s="5">
        <v>9032269.3200000003</v>
      </c>
      <c r="H413" s="5">
        <v>6120049.5999999996</v>
      </c>
      <c r="I413" s="5">
        <v>2912219.72</v>
      </c>
      <c r="J413" s="5">
        <v>0</v>
      </c>
    </row>
    <row r="414" spans="1:10" hidden="1">
      <c r="A414" s="182" t="s">
        <v>957</v>
      </c>
      <c r="B414" s="182" t="s">
        <v>956</v>
      </c>
      <c r="C414" s="5">
        <v>2769061.76</v>
      </c>
      <c r="D414" s="5">
        <v>16338.67</v>
      </c>
      <c r="E414" s="5">
        <v>6263207.5599999996</v>
      </c>
      <c r="F414" s="5">
        <v>6103710.9299999997</v>
      </c>
      <c r="G414" s="5">
        <v>9032269.3200000003</v>
      </c>
      <c r="H414" s="5">
        <v>6120049.5999999996</v>
      </c>
      <c r="I414" s="5">
        <v>2912219.72</v>
      </c>
      <c r="J414" s="5">
        <v>0</v>
      </c>
    </row>
    <row r="415" spans="1:10" hidden="1">
      <c r="A415" s="182" t="s">
        <v>958</v>
      </c>
      <c r="B415" s="182" t="s">
        <v>959</v>
      </c>
      <c r="C415" s="5">
        <v>0</v>
      </c>
      <c r="D415" s="5">
        <v>16338.67</v>
      </c>
      <c r="E415" s="5">
        <v>4377.3900000000003</v>
      </c>
      <c r="F415" s="5">
        <v>0</v>
      </c>
      <c r="G415" s="5">
        <v>4377.3900000000003</v>
      </c>
      <c r="H415" s="5">
        <v>16338.67</v>
      </c>
      <c r="I415" s="5">
        <v>0</v>
      </c>
      <c r="J415" s="5">
        <v>11961.28</v>
      </c>
    </row>
    <row r="416" spans="1:10" hidden="1">
      <c r="A416" s="182" t="s">
        <v>960</v>
      </c>
      <c r="B416" s="182" t="s">
        <v>961</v>
      </c>
      <c r="C416" s="5">
        <v>2769061.76</v>
      </c>
      <c r="D416" s="5">
        <v>0</v>
      </c>
      <c r="E416" s="5">
        <v>6258830.1699999999</v>
      </c>
      <c r="F416" s="5">
        <v>6103710.9299999997</v>
      </c>
      <c r="G416" s="5">
        <v>9027891.9299999997</v>
      </c>
      <c r="H416" s="5">
        <v>6103710.9299999997</v>
      </c>
      <c r="I416" s="5">
        <v>2924181</v>
      </c>
      <c r="J416" s="5">
        <v>0</v>
      </c>
    </row>
    <row r="417" spans="1:10" hidden="1">
      <c r="A417" s="182" t="s">
        <v>962</v>
      </c>
      <c r="B417" s="182" t="s">
        <v>963</v>
      </c>
      <c r="C417" s="5">
        <v>0</v>
      </c>
      <c r="D417" s="5">
        <v>0</v>
      </c>
      <c r="E417" s="5">
        <v>202783.8</v>
      </c>
      <c r="F417" s="5">
        <v>202783.8</v>
      </c>
      <c r="G417" s="5">
        <v>202783.8</v>
      </c>
      <c r="H417" s="5">
        <v>202783.8</v>
      </c>
      <c r="I417" s="5">
        <v>0</v>
      </c>
      <c r="J417" s="5">
        <v>0</v>
      </c>
    </row>
    <row r="418" spans="1:10" hidden="1">
      <c r="A418" s="182" t="s">
        <v>964</v>
      </c>
      <c r="B418" s="182" t="s">
        <v>963</v>
      </c>
      <c r="C418" s="5">
        <v>0</v>
      </c>
      <c r="D418" s="5">
        <v>0</v>
      </c>
      <c r="E418" s="5">
        <v>202783.8</v>
      </c>
      <c r="F418" s="5">
        <v>202783.8</v>
      </c>
      <c r="G418" s="5">
        <v>202783.8</v>
      </c>
      <c r="H418" s="5">
        <v>202783.8</v>
      </c>
      <c r="I418" s="5">
        <v>0</v>
      </c>
      <c r="J418" s="5">
        <v>0</v>
      </c>
    </row>
    <row r="419" spans="1:10" hidden="1">
      <c r="A419" s="182" t="s">
        <v>965</v>
      </c>
      <c r="B419" s="182" t="s">
        <v>963</v>
      </c>
      <c r="C419" s="5">
        <v>0</v>
      </c>
      <c r="D419" s="5">
        <v>0</v>
      </c>
      <c r="E419" s="5">
        <v>202783.8</v>
      </c>
      <c r="F419" s="5">
        <v>202783.8</v>
      </c>
      <c r="G419" s="5">
        <v>202783.8</v>
      </c>
      <c r="H419" s="5">
        <v>202783.8</v>
      </c>
      <c r="I419" s="5">
        <v>0</v>
      </c>
      <c r="J419" s="5">
        <v>0</v>
      </c>
    </row>
    <row r="420" spans="1:10" hidden="1">
      <c r="A420" s="182" t="s">
        <v>2417</v>
      </c>
      <c r="B420" s="182" t="s">
        <v>2418</v>
      </c>
      <c r="C420" s="5">
        <v>0</v>
      </c>
      <c r="D420" s="5">
        <v>0</v>
      </c>
      <c r="E420" s="5">
        <v>557062.21</v>
      </c>
      <c r="F420" s="5">
        <v>557062.21</v>
      </c>
      <c r="G420" s="5">
        <v>557062.21</v>
      </c>
      <c r="H420" s="5">
        <v>557062.21</v>
      </c>
      <c r="I420" s="5">
        <v>0</v>
      </c>
      <c r="J420" s="5">
        <v>0</v>
      </c>
    </row>
    <row r="421" spans="1:10" hidden="1">
      <c r="A421" s="182" t="s">
        <v>2419</v>
      </c>
      <c r="B421" s="182" t="s">
        <v>2418</v>
      </c>
      <c r="C421" s="5">
        <v>0</v>
      </c>
      <c r="D421" s="5">
        <v>0</v>
      </c>
      <c r="E421" s="5">
        <v>557062.21</v>
      </c>
      <c r="F421" s="5">
        <v>557062.21</v>
      </c>
      <c r="G421" s="5">
        <v>557062.21</v>
      </c>
      <c r="H421" s="5">
        <v>557062.21</v>
      </c>
      <c r="I421" s="5">
        <v>0</v>
      </c>
      <c r="J421" s="5">
        <v>0</v>
      </c>
    </row>
    <row r="422" spans="1:10" hidden="1">
      <c r="A422" s="182" t="s">
        <v>2420</v>
      </c>
      <c r="B422" s="182" t="s">
        <v>2418</v>
      </c>
      <c r="C422" s="5">
        <v>0</v>
      </c>
      <c r="D422" s="5">
        <v>0</v>
      </c>
      <c r="E422" s="5">
        <v>557062.21</v>
      </c>
      <c r="F422" s="5">
        <v>557062.21</v>
      </c>
      <c r="G422" s="5">
        <v>557062.21</v>
      </c>
      <c r="H422" s="5">
        <v>557062.21</v>
      </c>
      <c r="I422" s="5">
        <v>0</v>
      </c>
      <c r="J422" s="5">
        <v>0</v>
      </c>
    </row>
    <row r="423" spans="1:10" hidden="1">
      <c r="A423" s="182" t="s">
        <v>2421</v>
      </c>
      <c r="B423" s="182" t="s">
        <v>2422</v>
      </c>
      <c r="C423" s="5">
        <v>0</v>
      </c>
      <c r="D423" s="5">
        <v>0</v>
      </c>
      <c r="E423" s="5">
        <v>1405954.3</v>
      </c>
      <c r="F423" s="5">
        <v>1405954.3</v>
      </c>
      <c r="G423" s="5">
        <v>1405954.3</v>
      </c>
      <c r="H423" s="5">
        <v>1405954.3</v>
      </c>
      <c r="I423" s="5">
        <v>0</v>
      </c>
      <c r="J423" s="5">
        <v>0</v>
      </c>
    </row>
    <row r="424" spans="1:10" hidden="1">
      <c r="A424" s="182" t="s">
        <v>2423</v>
      </c>
      <c r="B424" s="182" t="s">
        <v>2422</v>
      </c>
      <c r="C424" s="5">
        <v>0</v>
      </c>
      <c r="D424" s="5">
        <v>0</v>
      </c>
      <c r="E424" s="5">
        <v>1405954.3</v>
      </c>
      <c r="F424" s="5">
        <v>1405954.3</v>
      </c>
      <c r="G424" s="5">
        <v>1405954.3</v>
      </c>
      <c r="H424" s="5">
        <v>1405954.3</v>
      </c>
      <c r="I424" s="5">
        <v>0</v>
      </c>
      <c r="J424" s="5">
        <v>0</v>
      </c>
    </row>
    <row r="425" spans="1:10" hidden="1">
      <c r="A425" s="182" t="s">
        <v>2424</v>
      </c>
      <c r="B425" s="182" t="s">
        <v>2422</v>
      </c>
      <c r="C425" s="5">
        <v>0</v>
      </c>
      <c r="D425" s="5">
        <v>0</v>
      </c>
      <c r="E425" s="5">
        <v>1405954.3</v>
      </c>
      <c r="F425" s="5">
        <v>1405954.3</v>
      </c>
      <c r="G425" s="5">
        <v>1405954.3</v>
      </c>
      <c r="H425" s="5">
        <v>1405954.3</v>
      </c>
      <c r="I425" s="5">
        <v>0</v>
      </c>
      <c r="J425" s="5">
        <v>0</v>
      </c>
    </row>
    <row r="426" spans="1:10" hidden="1">
      <c r="A426" s="182" t="s">
        <v>2425</v>
      </c>
      <c r="B426" s="182" t="s">
        <v>966</v>
      </c>
      <c r="C426" s="5">
        <v>2562.66</v>
      </c>
      <c r="D426" s="5">
        <v>0</v>
      </c>
      <c r="E426" s="5">
        <v>3190.1</v>
      </c>
      <c r="F426" s="5">
        <v>2562.66</v>
      </c>
      <c r="G426" s="5">
        <v>5752.76</v>
      </c>
      <c r="H426" s="5">
        <v>2562.66</v>
      </c>
      <c r="I426" s="5">
        <v>3190.1</v>
      </c>
      <c r="J426" s="5">
        <v>0</v>
      </c>
    </row>
    <row r="427" spans="1:10" hidden="1">
      <c r="A427" s="182" t="s">
        <v>967</v>
      </c>
      <c r="B427" s="182" t="s">
        <v>968</v>
      </c>
      <c r="C427" s="5">
        <v>2562.66</v>
      </c>
      <c r="D427" s="5">
        <v>0</v>
      </c>
      <c r="E427" s="5">
        <v>3190.1</v>
      </c>
      <c r="F427" s="5">
        <v>2562.66</v>
      </c>
      <c r="G427" s="5">
        <v>5752.76</v>
      </c>
      <c r="H427" s="5">
        <v>2562.66</v>
      </c>
      <c r="I427" s="5">
        <v>3190.1</v>
      </c>
      <c r="J427" s="5">
        <v>0</v>
      </c>
    </row>
    <row r="428" spans="1:10" hidden="1">
      <c r="A428" s="182" t="s">
        <v>969</v>
      </c>
      <c r="B428" s="182" t="s">
        <v>968</v>
      </c>
      <c r="C428" s="5">
        <v>2562.66</v>
      </c>
      <c r="D428" s="5">
        <v>0</v>
      </c>
      <c r="E428" s="5">
        <v>3190.1</v>
      </c>
      <c r="F428" s="5">
        <v>2562.66</v>
      </c>
      <c r="G428" s="5">
        <v>5752.76</v>
      </c>
      <c r="H428" s="5">
        <v>2562.66</v>
      </c>
      <c r="I428" s="5">
        <v>3190.1</v>
      </c>
      <c r="J428" s="5">
        <v>0</v>
      </c>
    </row>
    <row r="429" spans="1:10" hidden="1">
      <c r="A429" s="182" t="s">
        <v>970</v>
      </c>
      <c r="B429" s="182" t="s">
        <v>971</v>
      </c>
      <c r="C429" s="5">
        <v>2562.66</v>
      </c>
      <c r="D429" s="5">
        <v>0</v>
      </c>
      <c r="E429" s="5">
        <v>3190.1</v>
      </c>
      <c r="F429" s="5">
        <v>2562.66</v>
      </c>
      <c r="G429" s="5">
        <v>5752.76</v>
      </c>
      <c r="H429" s="5">
        <v>2562.66</v>
      </c>
      <c r="I429" s="5">
        <v>3190.1</v>
      </c>
      <c r="J429" s="5">
        <v>0</v>
      </c>
    </row>
    <row r="430" spans="1:10" hidden="1">
      <c r="A430" s="182" t="s">
        <v>972</v>
      </c>
      <c r="B430" s="182" t="s">
        <v>973</v>
      </c>
      <c r="C430" s="5">
        <v>234.29</v>
      </c>
      <c r="D430" s="5">
        <v>234.29</v>
      </c>
      <c r="E430" s="5">
        <v>234.29</v>
      </c>
      <c r="F430" s="5">
        <v>234.29</v>
      </c>
      <c r="G430" s="5">
        <v>468.58</v>
      </c>
      <c r="H430" s="5">
        <v>468.58</v>
      </c>
      <c r="I430" s="5">
        <v>0</v>
      </c>
      <c r="J430" s="5">
        <v>0</v>
      </c>
    </row>
    <row r="431" spans="1:10" hidden="1">
      <c r="A431" s="182" t="s">
        <v>974</v>
      </c>
      <c r="B431" s="182" t="s">
        <v>975</v>
      </c>
      <c r="C431" s="5">
        <v>0</v>
      </c>
      <c r="D431" s="5">
        <v>234.29</v>
      </c>
      <c r="E431" s="5">
        <v>234.29</v>
      </c>
      <c r="F431" s="5">
        <v>0</v>
      </c>
      <c r="G431" s="5">
        <v>234.29</v>
      </c>
      <c r="H431" s="5">
        <v>234.29</v>
      </c>
      <c r="I431" s="5">
        <v>0</v>
      </c>
      <c r="J431" s="5">
        <v>0</v>
      </c>
    </row>
    <row r="432" spans="1:10" hidden="1">
      <c r="A432" s="182" t="s">
        <v>976</v>
      </c>
      <c r="B432" s="182" t="s">
        <v>975</v>
      </c>
      <c r="C432" s="5">
        <v>0</v>
      </c>
      <c r="D432" s="5">
        <v>234.29</v>
      </c>
      <c r="E432" s="5">
        <v>234.29</v>
      </c>
      <c r="F432" s="5">
        <v>0</v>
      </c>
      <c r="G432" s="5">
        <v>234.29</v>
      </c>
      <c r="H432" s="5">
        <v>234.29</v>
      </c>
      <c r="I432" s="5">
        <v>0</v>
      </c>
      <c r="J432" s="5">
        <v>0</v>
      </c>
    </row>
    <row r="433" spans="1:10" hidden="1">
      <c r="A433" s="182" t="s">
        <v>977</v>
      </c>
      <c r="B433" s="182" t="s">
        <v>978</v>
      </c>
      <c r="C433" s="5">
        <v>0</v>
      </c>
      <c r="D433" s="5">
        <v>234.29</v>
      </c>
      <c r="E433" s="5">
        <v>234.29</v>
      </c>
      <c r="F433" s="5">
        <v>0</v>
      </c>
      <c r="G433" s="5">
        <v>234.29</v>
      </c>
      <c r="H433" s="5">
        <v>234.29</v>
      </c>
      <c r="I433" s="5">
        <v>0</v>
      </c>
      <c r="J433" s="5">
        <v>0</v>
      </c>
    </row>
    <row r="434" spans="1:10" hidden="1">
      <c r="A434" s="182" t="s">
        <v>979</v>
      </c>
      <c r="B434" s="182" t="s">
        <v>980</v>
      </c>
      <c r="C434" s="5">
        <v>234.29</v>
      </c>
      <c r="D434" s="5">
        <v>0</v>
      </c>
      <c r="E434" s="5">
        <v>0</v>
      </c>
      <c r="F434" s="5">
        <v>234.29</v>
      </c>
      <c r="G434" s="5">
        <v>234.29</v>
      </c>
      <c r="H434" s="5">
        <v>234.29</v>
      </c>
      <c r="I434" s="5">
        <v>0</v>
      </c>
      <c r="J434" s="5">
        <v>0</v>
      </c>
    </row>
    <row r="435" spans="1:10" hidden="1">
      <c r="A435" s="182" t="s">
        <v>981</v>
      </c>
      <c r="B435" s="182" t="s">
        <v>980</v>
      </c>
      <c r="C435" s="5">
        <v>234.29</v>
      </c>
      <c r="D435" s="5">
        <v>0</v>
      </c>
      <c r="E435" s="5">
        <v>0</v>
      </c>
      <c r="F435" s="5">
        <v>234.29</v>
      </c>
      <c r="G435" s="5">
        <v>234.29</v>
      </c>
      <c r="H435" s="5">
        <v>234.29</v>
      </c>
      <c r="I435" s="5">
        <v>0</v>
      </c>
      <c r="J435" s="5">
        <v>0</v>
      </c>
    </row>
    <row r="436" spans="1:10" hidden="1">
      <c r="A436" s="182" t="s">
        <v>982</v>
      </c>
      <c r="B436" s="182" t="s">
        <v>983</v>
      </c>
      <c r="C436" s="5">
        <v>234.29</v>
      </c>
      <c r="D436" s="5">
        <v>0</v>
      </c>
      <c r="E436" s="5">
        <v>0</v>
      </c>
      <c r="F436" s="5">
        <v>234.29</v>
      </c>
      <c r="G436" s="5">
        <v>234.29</v>
      </c>
      <c r="H436" s="5">
        <v>234.29</v>
      </c>
      <c r="I436" s="5">
        <v>0</v>
      </c>
      <c r="J436" s="5">
        <v>0</v>
      </c>
    </row>
    <row r="437" spans="1:10" hidden="1">
      <c r="A437" s="182" t="s">
        <v>2426</v>
      </c>
      <c r="B437" s="182" t="s">
        <v>984</v>
      </c>
      <c r="C437" s="5">
        <v>126824.93</v>
      </c>
      <c r="D437" s="5">
        <v>0</v>
      </c>
      <c r="E437" s="5">
        <v>223719.91</v>
      </c>
      <c r="F437" s="5">
        <v>126824.93</v>
      </c>
      <c r="G437" s="5">
        <v>350544.84</v>
      </c>
      <c r="H437" s="5">
        <v>126824.93</v>
      </c>
      <c r="I437" s="5">
        <v>223719.91</v>
      </c>
      <c r="J437" s="5">
        <v>0</v>
      </c>
    </row>
    <row r="438" spans="1:10" hidden="1">
      <c r="A438" s="182" t="s">
        <v>985</v>
      </c>
      <c r="B438" s="182" t="s">
        <v>986</v>
      </c>
      <c r="C438" s="5">
        <v>126824.93</v>
      </c>
      <c r="D438" s="5">
        <v>0</v>
      </c>
      <c r="E438" s="5">
        <v>223719.91</v>
      </c>
      <c r="F438" s="5">
        <v>126824.93</v>
      </c>
      <c r="G438" s="5">
        <v>350544.84</v>
      </c>
      <c r="H438" s="5">
        <v>126824.93</v>
      </c>
      <c r="I438" s="5">
        <v>223719.91</v>
      </c>
      <c r="J438" s="5">
        <v>0</v>
      </c>
    </row>
    <row r="439" spans="1:10" hidden="1">
      <c r="A439" s="182" t="s">
        <v>987</v>
      </c>
      <c r="B439" s="182" t="s">
        <v>988</v>
      </c>
      <c r="C439" s="5">
        <v>126824.93</v>
      </c>
      <c r="D439" s="5">
        <v>0</v>
      </c>
      <c r="E439" s="5">
        <v>223719.91</v>
      </c>
      <c r="F439" s="5">
        <v>126824.93</v>
      </c>
      <c r="G439" s="5">
        <v>350544.84</v>
      </c>
      <c r="H439" s="5">
        <v>126824.93</v>
      </c>
      <c r="I439" s="5">
        <v>223719.91</v>
      </c>
      <c r="J439" s="5">
        <v>0</v>
      </c>
    </row>
    <row r="440" spans="1:10" hidden="1">
      <c r="A440" s="182" t="s">
        <v>989</v>
      </c>
      <c r="B440" s="182" t="s">
        <v>990</v>
      </c>
      <c r="C440" s="5">
        <v>126824.93</v>
      </c>
      <c r="D440" s="5">
        <v>0</v>
      </c>
      <c r="E440" s="5">
        <v>223719.91</v>
      </c>
      <c r="F440" s="5">
        <v>126824.93</v>
      </c>
      <c r="G440" s="5">
        <v>350544.84</v>
      </c>
      <c r="H440" s="5">
        <v>126824.93</v>
      </c>
      <c r="I440" s="5">
        <v>223719.91</v>
      </c>
      <c r="J440" s="5">
        <v>0</v>
      </c>
    </row>
    <row r="441" spans="1:10" hidden="1">
      <c r="A441" s="182" t="s">
        <v>2427</v>
      </c>
      <c r="B441" s="182" t="s">
        <v>991</v>
      </c>
      <c r="C441" s="5">
        <v>838739.48</v>
      </c>
      <c r="D441" s="5">
        <v>0</v>
      </c>
      <c r="E441" s="5">
        <v>9445488.0999999996</v>
      </c>
      <c r="F441" s="5">
        <v>9677163.3200000003</v>
      </c>
      <c r="G441" s="5">
        <v>10284227.58</v>
      </c>
      <c r="H441" s="5">
        <v>9677163.3200000003</v>
      </c>
      <c r="I441" s="5">
        <v>607064.26</v>
      </c>
      <c r="J441" s="5">
        <v>0</v>
      </c>
    </row>
    <row r="442" spans="1:10" hidden="1">
      <c r="A442" s="182" t="s">
        <v>992</v>
      </c>
      <c r="B442" s="182" t="s">
        <v>993</v>
      </c>
      <c r="C442" s="5">
        <v>619</v>
      </c>
      <c r="D442" s="5">
        <v>0</v>
      </c>
      <c r="E442" s="5">
        <v>1361060.23</v>
      </c>
      <c r="F442" s="5">
        <v>1355546.02</v>
      </c>
      <c r="G442" s="5">
        <v>1361679.23</v>
      </c>
      <c r="H442" s="5">
        <v>1355546.02</v>
      </c>
      <c r="I442" s="5">
        <v>6133.21</v>
      </c>
      <c r="J442" s="5">
        <v>0</v>
      </c>
    </row>
    <row r="443" spans="1:10" hidden="1">
      <c r="A443" s="182" t="s">
        <v>994</v>
      </c>
      <c r="B443" s="182" t="s">
        <v>993</v>
      </c>
      <c r="C443" s="5">
        <v>619</v>
      </c>
      <c r="D443" s="5">
        <v>0</v>
      </c>
      <c r="E443" s="5">
        <v>1361060.23</v>
      </c>
      <c r="F443" s="5">
        <v>1355546.02</v>
      </c>
      <c r="G443" s="5">
        <v>1361679.23</v>
      </c>
      <c r="H443" s="5">
        <v>1355546.02</v>
      </c>
      <c r="I443" s="5">
        <v>6133.21</v>
      </c>
      <c r="J443" s="5">
        <v>0</v>
      </c>
    </row>
    <row r="444" spans="1:10" hidden="1">
      <c r="A444" s="182" t="s">
        <v>995</v>
      </c>
      <c r="B444" s="182" t="s">
        <v>996</v>
      </c>
      <c r="C444" s="5">
        <v>619</v>
      </c>
      <c r="D444" s="5">
        <v>0</v>
      </c>
      <c r="E444" s="5">
        <v>1361060.23</v>
      </c>
      <c r="F444" s="5">
        <v>1355546.02</v>
      </c>
      <c r="G444" s="5">
        <v>1361679.23</v>
      </c>
      <c r="H444" s="5">
        <v>1355546.02</v>
      </c>
      <c r="I444" s="5">
        <v>6133.21</v>
      </c>
      <c r="J444" s="5">
        <v>0</v>
      </c>
    </row>
    <row r="445" spans="1:10" hidden="1">
      <c r="A445" s="182" t="s">
        <v>997</v>
      </c>
      <c r="B445" s="182" t="s">
        <v>998</v>
      </c>
      <c r="C445" s="5">
        <v>838120.48</v>
      </c>
      <c r="D445" s="5">
        <v>0</v>
      </c>
      <c r="E445" s="5">
        <v>8084427.8700000001</v>
      </c>
      <c r="F445" s="5">
        <v>8321617.2999999998</v>
      </c>
      <c r="G445" s="5">
        <v>8922548.3499999996</v>
      </c>
      <c r="H445" s="5">
        <v>8321617.2999999998</v>
      </c>
      <c r="I445" s="5">
        <v>600931.05000000005</v>
      </c>
      <c r="J445" s="5">
        <v>0</v>
      </c>
    </row>
    <row r="446" spans="1:10" hidden="1">
      <c r="A446" s="182" t="s">
        <v>999</v>
      </c>
      <c r="B446" s="182" t="s">
        <v>998</v>
      </c>
      <c r="C446" s="5">
        <v>838120.48</v>
      </c>
      <c r="D446" s="5">
        <v>0</v>
      </c>
      <c r="E446" s="5">
        <v>8084427.8700000001</v>
      </c>
      <c r="F446" s="5">
        <v>8321617.2999999998</v>
      </c>
      <c r="G446" s="5">
        <v>8922548.3499999996</v>
      </c>
      <c r="H446" s="5">
        <v>8321617.2999999998</v>
      </c>
      <c r="I446" s="5">
        <v>600931.05000000005</v>
      </c>
      <c r="J446" s="5">
        <v>0</v>
      </c>
    </row>
    <row r="447" spans="1:10" hidden="1">
      <c r="A447" s="182" t="s">
        <v>1000</v>
      </c>
      <c r="B447" s="182" t="s">
        <v>1001</v>
      </c>
      <c r="C447" s="5">
        <v>838120.48</v>
      </c>
      <c r="D447" s="5">
        <v>0</v>
      </c>
      <c r="E447" s="5">
        <v>8084427.8700000001</v>
      </c>
      <c r="F447" s="5">
        <v>8321617.2999999998</v>
      </c>
      <c r="G447" s="5">
        <v>8922548.3499999996</v>
      </c>
      <c r="H447" s="5">
        <v>8321617.2999999998</v>
      </c>
      <c r="I447" s="5">
        <v>600931.05000000005</v>
      </c>
      <c r="J447" s="5">
        <v>0</v>
      </c>
    </row>
    <row r="448" spans="1:10" hidden="1">
      <c r="A448" s="182" t="s">
        <v>1002</v>
      </c>
      <c r="B448" s="182" t="s">
        <v>1003</v>
      </c>
      <c r="C448" s="5">
        <v>0</v>
      </c>
      <c r="D448" s="5">
        <v>26975938.489999998</v>
      </c>
      <c r="E448" s="5">
        <v>0</v>
      </c>
      <c r="F448" s="5">
        <v>387587.49</v>
      </c>
      <c r="G448" s="5">
        <v>0</v>
      </c>
      <c r="H448" s="5">
        <v>27363525.98</v>
      </c>
      <c r="I448" s="5">
        <v>0</v>
      </c>
      <c r="J448" s="5">
        <v>27363525.98</v>
      </c>
    </row>
    <row r="449" spans="1:10" hidden="1">
      <c r="A449" s="182" t="s">
        <v>1004</v>
      </c>
      <c r="B449" s="182" t="s">
        <v>1005</v>
      </c>
      <c r="C449" s="5">
        <v>0</v>
      </c>
      <c r="D449" s="5">
        <v>26975938.489999998</v>
      </c>
      <c r="E449" s="5">
        <v>0</v>
      </c>
      <c r="F449" s="5">
        <v>387587.49</v>
      </c>
      <c r="G449" s="5">
        <v>0</v>
      </c>
      <c r="H449" s="5">
        <v>27363525.98</v>
      </c>
      <c r="I449" s="5">
        <v>0</v>
      </c>
      <c r="J449" s="5">
        <v>27363525.98</v>
      </c>
    </row>
    <row r="450" spans="1:10" hidden="1">
      <c r="A450" s="182" t="s">
        <v>1006</v>
      </c>
      <c r="B450" s="182" t="s">
        <v>1005</v>
      </c>
      <c r="C450" s="5">
        <v>0</v>
      </c>
      <c r="D450" s="5">
        <v>26975938.489999998</v>
      </c>
      <c r="E450" s="5">
        <v>0</v>
      </c>
      <c r="F450" s="5">
        <v>387587.49</v>
      </c>
      <c r="G450" s="5">
        <v>0</v>
      </c>
      <c r="H450" s="5">
        <v>27363525.98</v>
      </c>
      <c r="I450" s="5">
        <v>0</v>
      </c>
      <c r="J450" s="5">
        <v>27363525.98</v>
      </c>
    </row>
    <row r="451" spans="1:10" hidden="1">
      <c r="A451" s="182" t="s">
        <v>1007</v>
      </c>
      <c r="B451" s="182" t="s">
        <v>1008</v>
      </c>
      <c r="C451" s="5">
        <v>0</v>
      </c>
      <c r="D451" s="5">
        <v>19433957.82</v>
      </c>
      <c r="E451" s="5">
        <v>0</v>
      </c>
      <c r="F451" s="5">
        <v>387587.49</v>
      </c>
      <c r="G451" s="5">
        <v>0</v>
      </c>
      <c r="H451" s="5">
        <v>19821545.309999999</v>
      </c>
      <c r="I451" s="5">
        <v>0</v>
      </c>
      <c r="J451" s="5">
        <v>19821545.309999999</v>
      </c>
    </row>
    <row r="452" spans="1:10" hidden="1">
      <c r="A452" s="182" t="s">
        <v>1009</v>
      </c>
      <c r="B452" s="182" t="s">
        <v>1010</v>
      </c>
      <c r="C452" s="5">
        <v>0</v>
      </c>
      <c r="D452" s="5">
        <v>7541980.6699999999</v>
      </c>
      <c r="E452" s="5">
        <v>0</v>
      </c>
      <c r="F452" s="5">
        <v>0</v>
      </c>
      <c r="G452" s="5">
        <v>0</v>
      </c>
      <c r="H452" s="5">
        <v>7541980.6699999999</v>
      </c>
      <c r="I452" s="5">
        <v>0</v>
      </c>
      <c r="J452" s="5">
        <v>7541980.6699999999</v>
      </c>
    </row>
    <row r="453" spans="1:10" hidden="1">
      <c r="A453" s="182" t="s">
        <v>2428</v>
      </c>
      <c r="B453" s="182" t="s">
        <v>1011</v>
      </c>
      <c r="C453" s="5">
        <v>0</v>
      </c>
      <c r="D453" s="5">
        <v>58746.37</v>
      </c>
      <c r="E453" s="5">
        <v>0</v>
      </c>
      <c r="F453" s="5">
        <v>0</v>
      </c>
      <c r="G453" s="5">
        <v>0</v>
      </c>
      <c r="H453" s="5">
        <v>58746.37</v>
      </c>
      <c r="I453" s="5">
        <v>0</v>
      </c>
      <c r="J453" s="5">
        <v>58746.37</v>
      </c>
    </row>
    <row r="454" spans="1:10" hidden="1">
      <c r="A454" s="182" t="s">
        <v>1012</v>
      </c>
      <c r="B454" s="182" t="s">
        <v>1013</v>
      </c>
      <c r="C454" s="5">
        <v>0</v>
      </c>
      <c r="D454" s="5">
        <v>58652.84</v>
      </c>
      <c r="E454" s="5">
        <v>0</v>
      </c>
      <c r="F454" s="5">
        <v>0</v>
      </c>
      <c r="G454" s="5">
        <v>0</v>
      </c>
      <c r="H454" s="5">
        <v>58652.84</v>
      </c>
      <c r="I454" s="5">
        <v>0</v>
      </c>
      <c r="J454" s="5">
        <v>58652.84</v>
      </c>
    </row>
    <row r="455" spans="1:10" hidden="1">
      <c r="A455" s="182" t="s">
        <v>1014</v>
      </c>
      <c r="B455" s="182" t="s">
        <v>1013</v>
      </c>
      <c r="C455" s="5">
        <v>0</v>
      </c>
      <c r="D455" s="5">
        <v>58652.84</v>
      </c>
      <c r="E455" s="5">
        <v>0</v>
      </c>
      <c r="F455" s="5">
        <v>0</v>
      </c>
      <c r="G455" s="5">
        <v>0</v>
      </c>
      <c r="H455" s="5">
        <v>58652.84</v>
      </c>
      <c r="I455" s="5">
        <v>0</v>
      </c>
      <c r="J455" s="5">
        <v>58652.84</v>
      </c>
    </row>
    <row r="456" spans="1:10" hidden="1">
      <c r="A456" s="182" t="s">
        <v>1015</v>
      </c>
      <c r="B456" s="182" t="s">
        <v>1013</v>
      </c>
      <c r="C456" s="5">
        <v>0</v>
      </c>
      <c r="D456" s="5">
        <v>58652.84</v>
      </c>
      <c r="E456" s="5">
        <v>0</v>
      </c>
      <c r="F456" s="5">
        <v>0</v>
      </c>
      <c r="G456" s="5">
        <v>0</v>
      </c>
      <c r="H456" s="5">
        <v>58652.84</v>
      </c>
      <c r="I456" s="5">
        <v>0</v>
      </c>
      <c r="J456" s="5">
        <v>58652.84</v>
      </c>
    </row>
    <row r="457" spans="1:10" hidden="1">
      <c r="A457" s="182" t="s">
        <v>2228</v>
      </c>
      <c r="B457" s="182" t="s">
        <v>2229</v>
      </c>
      <c r="C457" s="5">
        <v>0</v>
      </c>
      <c r="D457" s="5">
        <v>93.53</v>
      </c>
      <c r="E457" s="5">
        <v>0</v>
      </c>
      <c r="F457" s="5">
        <v>0</v>
      </c>
      <c r="G457" s="5">
        <v>0</v>
      </c>
      <c r="H457" s="5">
        <v>93.53</v>
      </c>
      <c r="I457" s="5">
        <v>0</v>
      </c>
      <c r="J457" s="5">
        <v>93.53</v>
      </c>
    </row>
    <row r="458" spans="1:10" hidden="1">
      <c r="A458" s="182" t="s">
        <v>2230</v>
      </c>
      <c r="B458" s="182" t="s">
        <v>2229</v>
      </c>
      <c r="C458" s="5">
        <v>0</v>
      </c>
      <c r="D458" s="5">
        <v>93.53</v>
      </c>
      <c r="E458" s="5">
        <v>0</v>
      </c>
      <c r="F458" s="5">
        <v>0</v>
      </c>
      <c r="G458" s="5">
        <v>0</v>
      </c>
      <c r="H458" s="5">
        <v>93.53</v>
      </c>
      <c r="I458" s="5">
        <v>0</v>
      </c>
      <c r="J458" s="5">
        <v>93.53</v>
      </c>
    </row>
    <row r="459" spans="1:10" hidden="1">
      <c r="A459" s="182" t="s">
        <v>2231</v>
      </c>
      <c r="B459" s="182" t="s">
        <v>913</v>
      </c>
      <c r="C459" s="5">
        <v>0</v>
      </c>
      <c r="D459" s="5">
        <v>93.53</v>
      </c>
      <c r="E459" s="5">
        <v>0</v>
      </c>
      <c r="F459" s="5">
        <v>0</v>
      </c>
      <c r="G459" s="5">
        <v>0</v>
      </c>
      <c r="H459" s="5">
        <v>93.53</v>
      </c>
      <c r="I459" s="5">
        <v>0</v>
      </c>
      <c r="J459" s="5">
        <v>93.53</v>
      </c>
    </row>
    <row r="460" spans="1:10" hidden="1">
      <c r="A460" s="182" t="s">
        <v>2429</v>
      </c>
      <c r="B460" s="182" t="s">
        <v>1016</v>
      </c>
      <c r="C460" s="5">
        <v>2005870.19</v>
      </c>
      <c r="D460" s="5">
        <v>0</v>
      </c>
      <c r="E460" s="5">
        <v>0</v>
      </c>
      <c r="F460" s="5">
        <v>0</v>
      </c>
      <c r="G460" s="5">
        <v>2005870.19</v>
      </c>
      <c r="H460" s="5">
        <v>0</v>
      </c>
      <c r="I460" s="5">
        <v>2005870.19</v>
      </c>
      <c r="J460" s="5">
        <v>0</v>
      </c>
    </row>
    <row r="461" spans="1:10" hidden="1">
      <c r="A461" s="182" t="s">
        <v>1017</v>
      </c>
      <c r="B461" s="182" t="s">
        <v>1018</v>
      </c>
      <c r="C461" s="5">
        <v>2005870.19</v>
      </c>
      <c r="D461" s="5">
        <v>0</v>
      </c>
      <c r="E461" s="5">
        <v>0</v>
      </c>
      <c r="F461" s="5">
        <v>0</v>
      </c>
      <c r="G461" s="5">
        <v>2005870.19</v>
      </c>
      <c r="H461" s="5">
        <v>0</v>
      </c>
      <c r="I461" s="5">
        <v>2005870.19</v>
      </c>
      <c r="J461" s="5">
        <v>0</v>
      </c>
    </row>
    <row r="462" spans="1:10" hidden="1">
      <c r="A462" s="182" t="s">
        <v>1019</v>
      </c>
      <c r="B462" s="182" t="s">
        <v>1018</v>
      </c>
      <c r="C462" s="5">
        <v>2005870.19</v>
      </c>
      <c r="D462" s="5">
        <v>0</v>
      </c>
      <c r="E462" s="5">
        <v>0</v>
      </c>
      <c r="F462" s="5">
        <v>0</v>
      </c>
      <c r="G462" s="5">
        <v>2005870.19</v>
      </c>
      <c r="H462" s="5">
        <v>0</v>
      </c>
      <c r="I462" s="5">
        <v>2005870.19</v>
      </c>
      <c r="J462" s="5">
        <v>0</v>
      </c>
    </row>
    <row r="463" spans="1:10" hidden="1">
      <c r="A463" s="182" t="s">
        <v>1020</v>
      </c>
      <c r="B463" s="182" t="s">
        <v>1021</v>
      </c>
      <c r="C463" s="5">
        <v>539189.18000000005</v>
      </c>
      <c r="D463" s="5">
        <v>0</v>
      </c>
      <c r="E463" s="5">
        <v>0</v>
      </c>
      <c r="F463" s="5">
        <v>0</v>
      </c>
      <c r="G463" s="5">
        <v>539189.18000000005</v>
      </c>
      <c r="H463" s="5">
        <v>0</v>
      </c>
      <c r="I463" s="5">
        <v>539189.18000000005</v>
      </c>
      <c r="J463" s="5">
        <v>0</v>
      </c>
    </row>
    <row r="464" spans="1:10" hidden="1">
      <c r="A464" s="182" t="s">
        <v>1022</v>
      </c>
      <c r="B464" s="182" t="s">
        <v>1023</v>
      </c>
      <c r="C464" s="5">
        <v>497140.3</v>
      </c>
      <c r="D464" s="5">
        <v>0</v>
      </c>
      <c r="E464" s="5">
        <v>0</v>
      </c>
      <c r="F464" s="5">
        <v>0</v>
      </c>
      <c r="G464" s="5">
        <v>497140.3</v>
      </c>
      <c r="H464" s="5">
        <v>0</v>
      </c>
      <c r="I464" s="5">
        <v>497140.3</v>
      </c>
      <c r="J464" s="5">
        <v>0</v>
      </c>
    </row>
    <row r="465" spans="1:10" hidden="1">
      <c r="A465" s="182" t="s">
        <v>1024</v>
      </c>
      <c r="B465" s="182" t="s">
        <v>1025</v>
      </c>
      <c r="C465" s="5">
        <v>107321.89</v>
      </c>
      <c r="D465" s="5">
        <v>0</v>
      </c>
      <c r="E465" s="5">
        <v>0</v>
      </c>
      <c r="F465" s="5">
        <v>0</v>
      </c>
      <c r="G465" s="5">
        <v>107321.89</v>
      </c>
      <c r="H465" s="5">
        <v>0</v>
      </c>
      <c r="I465" s="5">
        <v>107321.89</v>
      </c>
      <c r="J465" s="5">
        <v>0</v>
      </c>
    </row>
    <row r="466" spans="1:10" hidden="1">
      <c r="A466" s="182" t="s">
        <v>1026</v>
      </c>
      <c r="B466" s="182" t="s">
        <v>1027</v>
      </c>
      <c r="C466" s="5">
        <v>295051.65999999997</v>
      </c>
      <c r="D466" s="5">
        <v>0</v>
      </c>
      <c r="E466" s="5">
        <v>0</v>
      </c>
      <c r="F466" s="5">
        <v>0</v>
      </c>
      <c r="G466" s="5">
        <v>295051.65999999997</v>
      </c>
      <c r="H466" s="5">
        <v>0</v>
      </c>
      <c r="I466" s="5">
        <v>295051.65999999997</v>
      </c>
      <c r="J466" s="5">
        <v>0</v>
      </c>
    </row>
    <row r="467" spans="1:10" hidden="1">
      <c r="A467" s="182" t="s">
        <v>2232</v>
      </c>
      <c r="B467" s="182" t="s">
        <v>2233</v>
      </c>
      <c r="C467" s="5">
        <v>479307.58</v>
      </c>
      <c r="D467" s="5">
        <v>0</v>
      </c>
      <c r="E467" s="5">
        <v>0</v>
      </c>
      <c r="F467" s="5">
        <v>0</v>
      </c>
      <c r="G467" s="5">
        <v>479307.58</v>
      </c>
      <c r="H467" s="5">
        <v>0</v>
      </c>
      <c r="I467" s="5">
        <v>479307.58</v>
      </c>
      <c r="J467" s="5">
        <v>0</v>
      </c>
    </row>
    <row r="468" spans="1:10" hidden="1">
      <c r="A468" s="182" t="s">
        <v>2430</v>
      </c>
      <c r="B468" s="182" t="s">
        <v>2431</v>
      </c>
      <c r="C468" s="5">
        <v>87859.58</v>
      </c>
      <c r="D468" s="5">
        <v>0</v>
      </c>
      <c r="E468" s="5">
        <v>0</v>
      </c>
      <c r="F468" s="5">
        <v>0</v>
      </c>
      <c r="G468" s="5">
        <v>87859.58</v>
      </c>
      <c r="H468" s="5">
        <v>0</v>
      </c>
      <c r="I468" s="5">
        <v>87859.58</v>
      </c>
      <c r="J468" s="5">
        <v>0</v>
      </c>
    </row>
    <row r="469" spans="1:10" hidden="1">
      <c r="A469" s="182" t="s">
        <v>2432</v>
      </c>
      <c r="B469" s="182" t="s">
        <v>1028</v>
      </c>
      <c r="C469" s="5">
        <v>17388081.66</v>
      </c>
      <c r="D469" s="5">
        <v>47508112.909999996</v>
      </c>
      <c r="E469" s="5">
        <v>1882987.11</v>
      </c>
      <c r="F469" s="5">
        <v>1914849.56</v>
      </c>
      <c r="G469" s="5">
        <v>19271068.77</v>
      </c>
      <c r="H469" s="5">
        <v>49422962.469999999</v>
      </c>
      <c r="I469" s="5">
        <v>0</v>
      </c>
      <c r="J469" s="5">
        <v>30151893.699999999</v>
      </c>
    </row>
    <row r="470" spans="1:10" hidden="1">
      <c r="A470" s="182" t="s">
        <v>1029</v>
      </c>
      <c r="B470" s="182" t="s">
        <v>1030</v>
      </c>
      <c r="C470" s="5">
        <v>0</v>
      </c>
      <c r="D470" s="5">
        <v>7007479.54</v>
      </c>
      <c r="E470" s="5">
        <v>0</v>
      </c>
      <c r="F470" s="5">
        <v>0</v>
      </c>
      <c r="G470" s="5">
        <v>0</v>
      </c>
      <c r="H470" s="5">
        <v>7007479.54</v>
      </c>
      <c r="I470" s="5">
        <v>0</v>
      </c>
      <c r="J470" s="5">
        <v>7007479.54</v>
      </c>
    </row>
    <row r="471" spans="1:10" hidden="1">
      <c r="A471" s="182" t="s">
        <v>1031</v>
      </c>
      <c r="B471" s="182" t="s">
        <v>1030</v>
      </c>
      <c r="C471" s="5">
        <v>0</v>
      </c>
      <c r="D471" s="5">
        <v>7007479.54</v>
      </c>
      <c r="E471" s="5">
        <v>0</v>
      </c>
      <c r="F471" s="5">
        <v>0</v>
      </c>
      <c r="G471" s="5">
        <v>0</v>
      </c>
      <c r="H471" s="5">
        <v>7007479.54</v>
      </c>
      <c r="I471" s="5">
        <v>0</v>
      </c>
      <c r="J471" s="5">
        <v>7007479.54</v>
      </c>
    </row>
    <row r="472" spans="1:10" hidden="1">
      <c r="A472" s="182" t="s">
        <v>1032</v>
      </c>
      <c r="B472" s="182" t="s">
        <v>1033</v>
      </c>
      <c r="C472" s="5">
        <v>0</v>
      </c>
      <c r="D472" s="5">
        <v>3975208.35</v>
      </c>
      <c r="E472" s="5">
        <v>0</v>
      </c>
      <c r="F472" s="5">
        <v>0</v>
      </c>
      <c r="G472" s="5">
        <v>0</v>
      </c>
      <c r="H472" s="5">
        <v>3975208.35</v>
      </c>
      <c r="I472" s="5">
        <v>0</v>
      </c>
      <c r="J472" s="5">
        <v>3975208.35</v>
      </c>
    </row>
    <row r="473" spans="1:10" hidden="1">
      <c r="A473" s="182" t="s">
        <v>1034</v>
      </c>
      <c r="B473" s="182" t="s">
        <v>1035</v>
      </c>
      <c r="C473" s="5">
        <v>0</v>
      </c>
      <c r="D473" s="5">
        <v>3032271.19</v>
      </c>
      <c r="E473" s="5">
        <v>0</v>
      </c>
      <c r="F473" s="5">
        <v>0</v>
      </c>
      <c r="G473" s="5">
        <v>0</v>
      </c>
      <c r="H473" s="5">
        <v>3032271.19</v>
      </c>
      <c r="I473" s="5">
        <v>0</v>
      </c>
      <c r="J473" s="5">
        <v>3032271.19</v>
      </c>
    </row>
    <row r="474" spans="1:10" hidden="1">
      <c r="A474" s="182" t="s">
        <v>1036</v>
      </c>
      <c r="B474" s="182" t="s">
        <v>1037</v>
      </c>
      <c r="C474" s="5">
        <v>0</v>
      </c>
      <c r="D474" s="5">
        <v>16236561.91</v>
      </c>
      <c r="E474" s="5">
        <v>387587.49</v>
      </c>
      <c r="F474" s="5">
        <v>264071.28999999998</v>
      </c>
      <c r="G474" s="5">
        <v>387587.49</v>
      </c>
      <c r="H474" s="5">
        <v>16500633.199999999</v>
      </c>
      <c r="I474" s="5">
        <v>0</v>
      </c>
      <c r="J474" s="5">
        <v>16113045.710000001</v>
      </c>
    </row>
    <row r="475" spans="1:10" hidden="1">
      <c r="A475" s="182" t="s">
        <v>1038</v>
      </c>
      <c r="B475" s="182" t="s">
        <v>1039</v>
      </c>
      <c r="C475" s="5">
        <v>0</v>
      </c>
      <c r="D475" s="5">
        <v>2442812.62</v>
      </c>
      <c r="E475" s="5">
        <v>0</v>
      </c>
      <c r="F475" s="5">
        <v>95860.86</v>
      </c>
      <c r="G475" s="5">
        <v>0</v>
      </c>
      <c r="H475" s="5">
        <v>2538673.48</v>
      </c>
      <c r="I475" s="5">
        <v>0</v>
      </c>
      <c r="J475" s="5">
        <v>2538673.48</v>
      </c>
    </row>
    <row r="476" spans="1:10" hidden="1">
      <c r="A476" s="182" t="s">
        <v>1040</v>
      </c>
      <c r="B476" s="182" t="s">
        <v>1039</v>
      </c>
      <c r="C476" s="5">
        <v>0</v>
      </c>
      <c r="D476" s="5">
        <v>2442812.62</v>
      </c>
      <c r="E476" s="5">
        <v>0</v>
      </c>
      <c r="F476" s="5">
        <v>95860.86</v>
      </c>
      <c r="G476" s="5">
        <v>0</v>
      </c>
      <c r="H476" s="5">
        <v>2538673.48</v>
      </c>
      <c r="I476" s="5">
        <v>0</v>
      </c>
      <c r="J476" s="5">
        <v>2538673.48</v>
      </c>
    </row>
    <row r="477" spans="1:10" hidden="1">
      <c r="A477" s="182" t="s">
        <v>1041</v>
      </c>
      <c r="B477" s="182" t="s">
        <v>1042</v>
      </c>
      <c r="C477" s="5">
        <v>0</v>
      </c>
      <c r="D477" s="5">
        <v>1314033.06</v>
      </c>
      <c r="E477" s="5">
        <v>0</v>
      </c>
      <c r="F477" s="5">
        <v>0</v>
      </c>
      <c r="G477" s="5">
        <v>0</v>
      </c>
      <c r="H477" s="5">
        <v>1314033.06</v>
      </c>
      <c r="I477" s="5">
        <v>0</v>
      </c>
      <c r="J477" s="5">
        <v>1314033.06</v>
      </c>
    </row>
    <row r="478" spans="1:10" hidden="1">
      <c r="A478" s="182" t="s">
        <v>1043</v>
      </c>
      <c r="B478" s="182" t="s">
        <v>1044</v>
      </c>
      <c r="C478" s="5">
        <v>0</v>
      </c>
      <c r="D478" s="5">
        <v>732398.99</v>
      </c>
      <c r="E478" s="5">
        <v>0</v>
      </c>
      <c r="F478" s="5">
        <v>0</v>
      </c>
      <c r="G478" s="5">
        <v>0</v>
      </c>
      <c r="H478" s="5">
        <v>732398.99</v>
      </c>
      <c r="I478" s="5">
        <v>0</v>
      </c>
      <c r="J478" s="5">
        <v>732398.99</v>
      </c>
    </row>
    <row r="479" spans="1:10" hidden="1">
      <c r="A479" s="182" t="s">
        <v>1045</v>
      </c>
      <c r="B479" s="182" t="s">
        <v>1046</v>
      </c>
      <c r="C479" s="5">
        <v>0</v>
      </c>
      <c r="D479" s="5">
        <v>6653.71</v>
      </c>
      <c r="E479" s="5">
        <v>0</v>
      </c>
      <c r="F479" s="5">
        <v>0</v>
      </c>
      <c r="G479" s="5">
        <v>0</v>
      </c>
      <c r="H479" s="5">
        <v>6653.71</v>
      </c>
      <c r="I479" s="5">
        <v>0</v>
      </c>
      <c r="J479" s="5">
        <v>6653.71</v>
      </c>
    </row>
    <row r="480" spans="1:10" hidden="1">
      <c r="A480" s="182" t="s">
        <v>1047</v>
      </c>
      <c r="B480" s="182" t="s">
        <v>1048</v>
      </c>
      <c r="C480" s="5">
        <v>0</v>
      </c>
      <c r="D480" s="5">
        <v>4071</v>
      </c>
      <c r="E480" s="5">
        <v>0</v>
      </c>
      <c r="F480" s="5">
        <v>0</v>
      </c>
      <c r="G480" s="5">
        <v>0</v>
      </c>
      <c r="H480" s="5">
        <v>4071</v>
      </c>
      <c r="I480" s="5">
        <v>0</v>
      </c>
      <c r="J480" s="5">
        <v>4071</v>
      </c>
    </row>
    <row r="481" spans="1:10" hidden="1">
      <c r="A481" s="182" t="s">
        <v>1049</v>
      </c>
      <c r="B481" s="182" t="s">
        <v>1050</v>
      </c>
      <c r="C481" s="5">
        <v>0</v>
      </c>
      <c r="D481" s="5">
        <v>6925</v>
      </c>
      <c r="E481" s="5">
        <v>0</v>
      </c>
      <c r="F481" s="5">
        <v>0</v>
      </c>
      <c r="G481" s="5">
        <v>0</v>
      </c>
      <c r="H481" s="5">
        <v>6925</v>
      </c>
      <c r="I481" s="5">
        <v>0</v>
      </c>
      <c r="J481" s="5">
        <v>6925</v>
      </c>
    </row>
    <row r="482" spans="1:10" hidden="1">
      <c r="A482" s="182" t="s">
        <v>1051</v>
      </c>
      <c r="B482" s="182" t="s">
        <v>1052</v>
      </c>
      <c r="C482" s="5">
        <v>0</v>
      </c>
      <c r="D482" s="5">
        <v>6925</v>
      </c>
      <c r="E482" s="5">
        <v>0</v>
      </c>
      <c r="F482" s="5">
        <v>0</v>
      </c>
      <c r="G482" s="5">
        <v>0</v>
      </c>
      <c r="H482" s="5">
        <v>6925</v>
      </c>
      <c r="I482" s="5">
        <v>0</v>
      </c>
      <c r="J482" s="5">
        <v>6925</v>
      </c>
    </row>
    <row r="483" spans="1:10" hidden="1">
      <c r="A483" s="182" t="s">
        <v>1053</v>
      </c>
      <c r="B483" s="182" t="s">
        <v>1054</v>
      </c>
      <c r="C483" s="5">
        <v>0</v>
      </c>
      <c r="D483" s="5">
        <v>1652.51</v>
      </c>
      <c r="E483" s="5">
        <v>0</v>
      </c>
      <c r="F483" s="5">
        <v>0</v>
      </c>
      <c r="G483" s="5">
        <v>0</v>
      </c>
      <c r="H483" s="5">
        <v>1652.51</v>
      </c>
      <c r="I483" s="5">
        <v>0</v>
      </c>
      <c r="J483" s="5">
        <v>1652.51</v>
      </c>
    </row>
    <row r="484" spans="1:10" hidden="1">
      <c r="A484" s="182" t="s">
        <v>1055</v>
      </c>
      <c r="B484" s="182" t="s">
        <v>1056</v>
      </c>
      <c r="C484" s="5">
        <v>0</v>
      </c>
      <c r="D484" s="5">
        <v>4121</v>
      </c>
      <c r="E484" s="5">
        <v>0</v>
      </c>
      <c r="F484" s="5">
        <v>0</v>
      </c>
      <c r="G484" s="5">
        <v>0</v>
      </c>
      <c r="H484" s="5">
        <v>4121</v>
      </c>
      <c r="I484" s="5">
        <v>0</v>
      </c>
      <c r="J484" s="5">
        <v>4121</v>
      </c>
    </row>
    <row r="485" spans="1:10" hidden="1">
      <c r="A485" s="182" t="s">
        <v>1057</v>
      </c>
      <c r="B485" s="182" t="s">
        <v>1058</v>
      </c>
      <c r="C485" s="5">
        <v>0</v>
      </c>
      <c r="D485" s="5">
        <v>9522.6</v>
      </c>
      <c r="E485" s="5">
        <v>0</v>
      </c>
      <c r="F485" s="5">
        <v>0</v>
      </c>
      <c r="G485" s="5">
        <v>0</v>
      </c>
      <c r="H485" s="5">
        <v>9522.6</v>
      </c>
      <c r="I485" s="5">
        <v>0</v>
      </c>
      <c r="J485" s="5">
        <v>9522.6</v>
      </c>
    </row>
    <row r="486" spans="1:10" hidden="1">
      <c r="A486" s="182" t="s">
        <v>1059</v>
      </c>
      <c r="B486" s="182" t="s">
        <v>1060</v>
      </c>
      <c r="C486" s="5">
        <v>0</v>
      </c>
      <c r="D486" s="5">
        <v>6796.8</v>
      </c>
      <c r="E486" s="5">
        <v>0</v>
      </c>
      <c r="F486" s="5">
        <v>0</v>
      </c>
      <c r="G486" s="5">
        <v>0</v>
      </c>
      <c r="H486" s="5">
        <v>6796.8</v>
      </c>
      <c r="I486" s="5">
        <v>0</v>
      </c>
      <c r="J486" s="5">
        <v>6796.8</v>
      </c>
    </row>
    <row r="487" spans="1:10" hidden="1">
      <c r="A487" s="182" t="s">
        <v>1061</v>
      </c>
      <c r="B487" s="182" t="s">
        <v>1062</v>
      </c>
      <c r="C487" s="5">
        <v>0</v>
      </c>
      <c r="D487" s="5">
        <v>6925</v>
      </c>
      <c r="E487" s="5">
        <v>0</v>
      </c>
      <c r="F487" s="5">
        <v>0</v>
      </c>
      <c r="G487" s="5">
        <v>0</v>
      </c>
      <c r="H487" s="5">
        <v>6925</v>
      </c>
      <c r="I487" s="5">
        <v>0</v>
      </c>
      <c r="J487" s="5">
        <v>6925</v>
      </c>
    </row>
    <row r="488" spans="1:10" hidden="1">
      <c r="A488" s="182" t="s">
        <v>1063</v>
      </c>
      <c r="B488" s="182" t="s">
        <v>1064</v>
      </c>
      <c r="C488" s="5">
        <v>0</v>
      </c>
      <c r="D488" s="5">
        <v>6925</v>
      </c>
      <c r="E488" s="5">
        <v>0</v>
      </c>
      <c r="F488" s="5">
        <v>0</v>
      </c>
      <c r="G488" s="5">
        <v>0</v>
      </c>
      <c r="H488" s="5">
        <v>6925</v>
      </c>
      <c r="I488" s="5">
        <v>0</v>
      </c>
      <c r="J488" s="5">
        <v>6925</v>
      </c>
    </row>
    <row r="489" spans="1:10" hidden="1">
      <c r="A489" s="182" t="s">
        <v>1065</v>
      </c>
      <c r="B489" s="182" t="s">
        <v>1066</v>
      </c>
      <c r="C489" s="5">
        <v>0</v>
      </c>
      <c r="D489" s="5">
        <v>6925</v>
      </c>
      <c r="E489" s="5">
        <v>0</v>
      </c>
      <c r="F489" s="5">
        <v>0</v>
      </c>
      <c r="G489" s="5">
        <v>0</v>
      </c>
      <c r="H489" s="5">
        <v>6925</v>
      </c>
      <c r="I489" s="5">
        <v>0</v>
      </c>
      <c r="J489" s="5">
        <v>6925</v>
      </c>
    </row>
    <row r="490" spans="1:10" hidden="1">
      <c r="A490" s="182" t="s">
        <v>1067</v>
      </c>
      <c r="B490" s="182" t="s">
        <v>1068</v>
      </c>
      <c r="C490" s="5">
        <v>0</v>
      </c>
      <c r="D490" s="5">
        <v>102132.85</v>
      </c>
      <c r="E490" s="5">
        <v>0</v>
      </c>
      <c r="F490" s="5">
        <v>0</v>
      </c>
      <c r="G490" s="5">
        <v>0</v>
      </c>
      <c r="H490" s="5">
        <v>102132.85</v>
      </c>
      <c r="I490" s="5">
        <v>0</v>
      </c>
      <c r="J490" s="5">
        <v>102132.85</v>
      </c>
    </row>
    <row r="491" spans="1:10" hidden="1">
      <c r="A491" s="182" t="s">
        <v>1069</v>
      </c>
      <c r="B491" s="182" t="s">
        <v>1070</v>
      </c>
      <c r="C491" s="5">
        <v>0</v>
      </c>
      <c r="D491" s="5">
        <v>412058.6</v>
      </c>
      <c r="E491" s="5">
        <v>0</v>
      </c>
      <c r="F491" s="5">
        <v>0</v>
      </c>
      <c r="G491" s="5">
        <v>0</v>
      </c>
      <c r="H491" s="5">
        <v>412058.6</v>
      </c>
      <c r="I491" s="5">
        <v>0</v>
      </c>
      <c r="J491" s="5">
        <v>412058.6</v>
      </c>
    </row>
    <row r="492" spans="1:10" hidden="1">
      <c r="A492" s="182" t="s">
        <v>1071</v>
      </c>
      <c r="B492" s="182" t="s">
        <v>1072</v>
      </c>
      <c r="C492" s="5">
        <v>0</v>
      </c>
      <c r="D492" s="5">
        <v>12479716.23</v>
      </c>
      <c r="E492" s="5">
        <v>387587.49</v>
      </c>
      <c r="F492" s="5">
        <v>168210.43</v>
      </c>
      <c r="G492" s="5">
        <v>387587.49</v>
      </c>
      <c r="H492" s="5">
        <v>12647926.66</v>
      </c>
      <c r="I492" s="5">
        <v>0</v>
      </c>
      <c r="J492" s="5">
        <v>12260339.17</v>
      </c>
    </row>
    <row r="493" spans="1:10" hidden="1">
      <c r="A493" s="182" t="s">
        <v>1073</v>
      </c>
      <c r="B493" s="182" t="s">
        <v>1074</v>
      </c>
      <c r="C493" s="5">
        <v>0</v>
      </c>
      <c r="D493" s="5">
        <v>4328305.0199999996</v>
      </c>
      <c r="E493" s="5">
        <v>0</v>
      </c>
      <c r="F493" s="5">
        <v>0</v>
      </c>
      <c r="G493" s="5">
        <v>0</v>
      </c>
      <c r="H493" s="5">
        <v>4328305.0199999996</v>
      </c>
      <c r="I493" s="5">
        <v>0</v>
      </c>
      <c r="J493" s="5">
        <v>4328305.0199999996</v>
      </c>
    </row>
    <row r="494" spans="1:10" hidden="1">
      <c r="A494" s="182" t="s">
        <v>1075</v>
      </c>
      <c r="B494" s="182" t="s">
        <v>1076</v>
      </c>
      <c r="C494" s="5">
        <v>0</v>
      </c>
      <c r="D494" s="5">
        <v>160100</v>
      </c>
      <c r="E494" s="5">
        <v>0</v>
      </c>
      <c r="F494" s="5">
        <v>0</v>
      </c>
      <c r="G494" s="5">
        <v>0</v>
      </c>
      <c r="H494" s="5">
        <v>160100</v>
      </c>
      <c r="I494" s="5">
        <v>0</v>
      </c>
      <c r="J494" s="5">
        <v>160100</v>
      </c>
    </row>
    <row r="495" spans="1:10" hidden="1">
      <c r="A495" s="182" t="s">
        <v>1077</v>
      </c>
      <c r="B495" s="182" t="s">
        <v>1078</v>
      </c>
      <c r="C495" s="5">
        <v>0</v>
      </c>
      <c r="D495" s="5">
        <v>27649.77</v>
      </c>
      <c r="E495" s="5">
        <v>0</v>
      </c>
      <c r="F495" s="5">
        <v>0</v>
      </c>
      <c r="G495" s="5">
        <v>0</v>
      </c>
      <c r="H495" s="5">
        <v>27649.77</v>
      </c>
      <c r="I495" s="5">
        <v>0</v>
      </c>
      <c r="J495" s="5">
        <v>27649.77</v>
      </c>
    </row>
    <row r="496" spans="1:10" hidden="1">
      <c r="A496" s="182" t="s">
        <v>1079</v>
      </c>
      <c r="B496" s="182" t="s">
        <v>1080</v>
      </c>
      <c r="C496" s="5">
        <v>0</v>
      </c>
      <c r="D496" s="5">
        <v>39141.480000000003</v>
      </c>
      <c r="E496" s="5">
        <v>0</v>
      </c>
      <c r="F496" s="5">
        <v>0</v>
      </c>
      <c r="G496" s="5">
        <v>0</v>
      </c>
      <c r="H496" s="5">
        <v>39141.480000000003</v>
      </c>
      <c r="I496" s="5">
        <v>0</v>
      </c>
      <c r="J496" s="5">
        <v>39141.480000000003</v>
      </c>
    </row>
    <row r="497" spans="1:10" hidden="1">
      <c r="A497" s="182" t="s">
        <v>1081</v>
      </c>
      <c r="B497" s="182" t="s">
        <v>1082</v>
      </c>
      <c r="C497" s="5">
        <v>0</v>
      </c>
      <c r="D497" s="5">
        <v>113429.6</v>
      </c>
      <c r="E497" s="5">
        <v>0</v>
      </c>
      <c r="F497" s="5">
        <v>0</v>
      </c>
      <c r="G497" s="5">
        <v>0</v>
      </c>
      <c r="H497" s="5">
        <v>113429.6</v>
      </c>
      <c r="I497" s="5">
        <v>0</v>
      </c>
      <c r="J497" s="5">
        <v>113429.6</v>
      </c>
    </row>
    <row r="498" spans="1:10" hidden="1">
      <c r="A498" s="182" t="s">
        <v>1083</v>
      </c>
      <c r="B498" s="182" t="s">
        <v>1084</v>
      </c>
      <c r="C498" s="5">
        <v>0</v>
      </c>
      <c r="D498" s="5">
        <v>135048.39000000001</v>
      </c>
      <c r="E498" s="5">
        <v>0</v>
      </c>
      <c r="F498" s="5">
        <v>0</v>
      </c>
      <c r="G498" s="5">
        <v>0</v>
      </c>
      <c r="H498" s="5">
        <v>135048.39000000001</v>
      </c>
      <c r="I498" s="5">
        <v>0</v>
      </c>
      <c r="J498" s="5">
        <v>135048.39000000001</v>
      </c>
    </row>
    <row r="499" spans="1:10" hidden="1">
      <c r="A499" s="182" t="s">
        <v>1085</v>
      </c>
      <c r="B499" s="182" t="s">
        <v>1086</v>
      </c>
      <c r="C499" s="5">
        <v>0</v>
      </c>
      <c r="D499" s="5">
        <v>67728.25</v>
      </c>
      <c r="E499" s="5">
        <v>0</v>
      </c>
      <c r="F499" s="5">
        <v>0</v>
      </c>
      <c r="G499" s="5">
        <v>0</v>
      </c>
      <c r="H499" s="5">
        <v>67728.25</v>
      </c>
      <c r="I499" s="5">
        <v>0</v>
      </c>
      <c r="J499" s="5">
        <v>67728.25</v>
      </c>
    </row>
    <row r="500" spans="1:10" hidden="1">
      <c r="A500" s="182" t="s">
        <v>1087</v>
      </c>
      <c r="B500" s="182" t="s">
        <v>1088</v>
      </c>
      <c r="C500" s="5">
        <v>0</v>
      </c>
      <c r="D500" s="5">
        <v>158541.01999999999</v>
      </c>
      <c r="E500" s="5">
        <v>0</v>
      </c>
      <c r="F500" s="5">
        <v>0</v>
      </c>
      <c r="G500" s="5">
        <v>0</v>
      </c>
      <c r="H500" s="5">
        <v>158541.01999999999</v>
      </c>
      <c r="I500" s="5">
        <v>0</v>
      </c>
      <c r="J500" s="5">
        <v>158541.01999999999</v>
      </c>
    </row>
    <row r="501" spans="1:10" hidden="1">
      <c r="A501" s="182" t="s">
        <v>1089</v>
      </c>
      <c r="B501" s="182" t="s">
        <v>1090</v>
      </c>
      <c r="C501" s="5">
        <v>0</v>
      </c>
      <c r="D501" s="5">
        <v>218655.56</v>
      </c>
      <c r="E501" s="5">
        <v>0</v>
      </c>
      <c r="F501" s="5">
        <v>0</v>
      </c>
      <c r="G501" s="5">
        <v>0</v>
      </c>
      <c r="H501" s="5">
        <v>218655.56</v>
      </c>
      <c r="I501" s="5">
        <v>0</v>
      </c>
      <c r="J501" s="5">
        <v>218655.56</v>
      </c>
    </row>
    <row r="502" spans="1:10" hidden="1">
      <c r="A502" s="182" t="s">
        <v>1091</v>
      </c>
      <c r="B502" s="182" t="s">
        <v>1092</v>
      </c>
      <c r="C502" s="5">
        <v>0</v>
      </c>
      <c r="D502" s="5">
        <v>110000</v>
      </c>
      <c r="E502" s="5">
        <v>0</v>
      </c>
      <c r="F502" s="5">
        <v>0</v>
      </c>
      <c r="G502" s="5">
        <v>0</v>
      </c>
      <c r="H502" s="5">
        <v>110000</v>
      </c>
      <c r="I502" s="5">
        <v>0</v>
      </c>
      <c r="J502" s="5">
        <v>110000</v>
      </c>
    </row>
    <row r="503" spans="1:10" hidden="1">
      <c r="A503" s="182" t="s">
        <v>1093</v>
      </c>
      <c r="B503" s="182" t="s">
        <v>1094</v>
      </c>
      <c r="C503" s="5">
        <v>0</v>
      </c>
      <c r="D503" s="5">
        <v>37386</v>
      </c>
      <c r="E503" s="5">
        <v>0</v>
      </c>
      <c r="F503" s="5">
        <v>0</v>
      </c>
      <c r="G503" s="5">
        <v>0</v>
      </c>
      <c r="H503" s="5">
        <v>37386</v>
      </c>
      <c r="I503" s="5">
        <v>0</v>
      </c>
      <c r="J503" s="5">
        <v>37386</v>
      </c>
    </row>
    <row r="504" spans="1:10" hidden="1">
      <c r="A504" s="182" t="s">
        <v>1095</v>
      </c>
      <c r="B504" s="182" t="s">
        <v>1096</v>
      </c>
      <c r="C504" s="5">
        <v>0</v>
      </c>
      <c r="D504" s="5">
        <v>4760</v>
      </c>
      <c r="E504" s="5">
        <v>0</v>
      </c>
      <c r="F504" s="5">
        <v>0</v>
      </c>
      <c r="G504" s="5">
        <v>0</v>
      </c>
      <c r="H504" s="5">
        <v>4760</v>
      </c>
      <c r="I504" s="5">
        <v>0</v>
      </c>
      <c r="J504" s="5">
        <v>4760</v>
      </c>
    </row>
    <row r="505" spans="1:10" hidden="1">
      <c r="A505" s="182" t="s">
        <v>1097</v>
      </c>
      <c r="B505" s="182" t="s">
        <v>1098</v>
      </c>
      <c r="C505" s="5">
        <v>0</v>
      </c>
      <c r="D505" s="5">
        <v>434913.07</v>
      </c>
      <c r="E505" s="5">
        <v>0</v>
      </c>
      <c r="F505" s="5">
        <v>0</v>
      </c>
      <c r="G505" s="5">
        <v>0</v>
      </c>
      <c r="H505" s="5">
        <v>434913.07</v>
      </c>
      <c r="I505" s="5">
        <v>0</v>
      </c>
      <c r="J505" s="5">
        <v>434913.07</v>
      </c>
    </row>
    <row r="506" spans="1:10" hidden="1">
      <c r="A506" s="182" t="s">
        <v>1099</v>
      </c>
      <c r="B506" s="182" t="s">
        <v>1100</v>
      </c>
      <c r="C506" s="5">
        <v>0</v>
      </c>
      <c r="D506" s="5">
        <v>27655.7</v>
      </c>
      <c r="E506" s="5">
        <v>0</v>
      </c>
      <c r="F506" s="5">
        <v>0</v>
      </c>
      <c r="G506" s="5">
        <v>0</v>
      </c>
      <c r="H506" s="5">
        <v>27655.7</v>
      </c>
      <c r="I506" s="5">
        <v>0</v>
      </c>
      <c r="J506" s="5">
        <v>27655.7</v>
      </c>
    </row>
    <row r="507" spans="1:10" hidden="1">
      <c r="A507" s="182" t="s">
        <v>1101</v>
      </c>
      <c r="B507" s="182" t="s">
        <v>1102</v>
      </c>
      <c r="C507" s="5">
        <v>0</v>
      </c>
      <c r="D507" s="5">
        <v>223459.93</v>
      </c>
      <c r="E507" s="5">
        <v>0</v>
      </c>
      <c r="F507" s="5">
        <v>0</v>
      </c>
      <c r="G507" s="5">
        <v>0</v>
      </c>
      <c r="H507" s="5">
        <v>223459.93</v>
      </c>
      <c r="I507" s="5">
        <v>0</v>
      </c>
      <c r="J507" s="5">
        <v>223459.93</v>
      </c>
    </row>
    <row r="508" spans="1:10" hidden="1">
      <c r="A508" s="182" t="s">
        <v>1103</v>
      </c>
      <c r="B508" s="182" t="s">
        <v>1104</v>
      </c>
      <c r="C508" s="5">
        <v>0</v>
      </c>
      <c r="D508" s="5">
        <v>221593.92</v>
      </c>
      <c r="E508" s="5">
        <v>0</v>
      </c>
      <c r="F508" s="5">
        <v>0</v>
      </c>
      <c r="G508" s="5">
        <v>0</v>
      </c>
      <c r="H508" s="5">
        <v>221593.92</v>
      </c>
      <c r="I508" s="5">
        <v>0</v>
      </c>
      <c r="J508" s="5">
        <v>221593.92</v>
      </c>
    </row>
    <row r="509" spans="1:10" hidden="1">
      <c r="A509" s="182" t="s">
        <v>1105</v>
      </c>
      <c r="B509" s="182" t="s">
        <v>1106</v>
      </c>
      <c r="C509" s="5">
        <v>0</v>
      </c>
      <c r="D509" s="5">
        <v>265000</v>
      </c>
      <c r="E509" s="5">
        <v>0</v>
      </c>
      <c r="F509" s="5">
        <v>0</v>
      </c>
      <c r="G509" s="5">
        <v>0</v>
      </c>
      <c r="H509" s="5">
        <v>265000</v>
      </c>
      <c r="I509" s="5">
        <v>0</v>
      </c>
      <c r="J509" s="5">
        <v>265000</v>
      </c>
    </row>
    <row r="510" spans="1:10" hidden="1">
      <c r="A510" s="182" t="s">
        <v>1107</v>
      </c>
      <c r="B510" s="182" t="s">
        <v>1108</v>
      </c>
      <c r="C510" s="5">
        <v>0</v>
      </c>
      <c r="D510" s="5">
        <v>27655.71</v>
      </c>
      <c r="E510" s="5">
        <v>0</v>
      </c>
      <c r="F510" s="5">
        <v>0</v>
      </c>
      <c r="G510" s="5">
        <v>0</v>
      </c>
      <c r="H510" s="5">
        <v>27655.71</v>
      </c>
      <c r="I510" s="5">
        <v>0</v>
      </c>
      <c r="J510" s="5">
        <v>27655.71</v>
      </c>
    </row>
    <row r="511" spans="1:10" hidden="1">
      <c r="A511" s="182" t="s">
        <v>1109</v>
      </c>
      <c r="B511" s="182" t="s">
        <v>1110</v>
      </c>
      <c r="C511" s="5">
        <v>0</v>
      </c>
      <c r="D511" s="5">
        <v>53410.26</v>
      </c>
      <c r="E511" s="5">
        <v>0</v>
      </c>
      <c r="F511" s="5">
        <v>0</v>
      </c>
      <c r="G511" s="5">
        <v>0</v>
      </c>
      <c r="H511" s="5">
        <v>53410.26</v>
      </c>
      <c r="I511" s="5">
        <v>0</v>
      </c>
      <c r="J511" s="5">
        <v>53410.26</v>
      </c>
    </row>
    <row r="512" spans="1:10" hidden="1">
      <c r="A512" s="182" t="s">
        <v>1111</v>
      </c>
      <c r="B512" s="182" t="s">
        <v>1112</v>
      </c>
      <c r="C512" s="5">
        <v>0</v>
      </c>
      <c r="D512" s="5">
        <v>58697.82</v>
      </c>
      <c r="E512" s="5">
        <v>0</v>
      </c>
      <c r="F512" s="5">
        <v>0</v>
      </c>
      <c r="G512" s="5">
        <v>0</v>
      </c>
      <c r="H512" s="5">
        <v>58697.82</v>
      </c>
      <c r="I512" s="5">
        <v>0</v>
      </c>
      <c r="J512" s="5">
        <v>58697.82</v>
      </c>
    </row>
    <row r="513" spans="1:10" hidden="1">
      <c r="A513" s="182" t="s">
        <v>1113</v>
      </c>
      <c r="B513" s="182" t="s">
        <v>1114</v>
      </c>
      <c r="C513" s="5">
        <v>0</v>
      </c>
      <c r="D513" s="5">
        <v>250354.9</v>
      </c>
      <c r="E513" s="5">
        <v>0</v>
      </c>
      <c r="F513" s="5">
        <v>0</v>
      </c>
      <c r="G513" s="5">
        <v>0</v>
      </c>
      <c r="H513" s="5">
        <v>250354.9</v>
      </c>
      <c r="I513" s="5">
        <v>0</v>
      </c>
      <c r="J513" s="5">
        <v>250354.9</v>
      </c>
    </row>
    <row r="514" spans="1:10" hidden="1">
      <c r="A514" s="182" t="s">
        <v>1115</v>
      </c>
      <c r="B514" s="182" t="s">
        <v>1116</v>
      </c>
      <c r="C514" s="5">
        <v>0</v>
      </c>
      <c r="D514" s="5">
        <v>102424.13</v>
      </c>
      <c r="E514" s="5">
        <v>0</v>
      </c>
      <c r="F514" s="5">
        <v>0</v>
      </c>
      <c r="G514" s="5">
        <v>0</v>
      </c>
      <c r="H514" s="5">
        <v>102424.13</v>
      </c>
      <c r="I514" s="5">
        <v>0</v>
      </c>
      <c r="J514" s="5">
        <v>102424.13</v>
      </c>
    </row>
    <row r="515" spans="1:10" hidden="1">
      <c r="A515" s="182" t="s">
        <v>1117</v>
      </c>
      <c r="B515" s="182" t="s">
        <v>1118</v>
      </c>
      <c r="C515" s="5">
        <v>0</v>
      </c>
      <c r="D515" s="5">
        <v>307079.77</v>
      </c>
      <c r="E515" s="5">
        <v>0</v>
      </c>
      <c r="F515" s="5">
        <v>0</v>
      </c>
      <c r="G515" s="5">
        <v>0</v>
      </c>
      <c r="H515" s="5">
        <v>307079.77</v>
      </c>
      <c r="I515" s="5">
        <v>0</v>
      </c>
      <c r="J515" s="5">
        <v>307079.77</v>
      </c>
    </row>
    <row r="516" spans="1:10" hidden="1">
      <c r="A516" s="182" t="s">
        <v>1119</v>
      </c>
      <c r="B516" s="182" t="s">
        <v>1120</v>
      </c>
      <c r="C516" s="5">
        <v>0</v>
      </c>
      <c r="D516" s="5">
        <v>51857.919999999998</v>
      </c>
      <c r="E516" s="5">
        <v>0</v>
      </c>
      <c r="F516" s="5">
        <v>0</v>
      </c>
      <c r="G516" s="5">
        <v>0</v>
      </c>
      <c r="H516" s="5">
        <v>51857.919999999998</v>
      </c>
      <c r="I516" s="5">
        <v>0</v>
      </c>
      <c r="J516" s="5">
        <v>51857.919999999998</v>
      </c>
    </row>
    <row r="517" spans="1:10" hidden="1">
      <c r="A517" s="182" t="s">
        <v>1121</v>
      </c>
      <c r="B517" s="182" t="s">
        <v>1122</v>
      </c>
      <c r="C517" s="5">
        <v>0</v>
      </c>
      <c r="D517" s="5">
        <v>208432.24</v>
      </c>
      <c r="E517" s="5">
        <v>0</v>
      </c>
      <c r="F517" s="5">
        <v>0</v>
      </c>
      <c r="G517" s="5">
        <v>0</v>
      </c>
      <c r="H517" s="5">
        <v>208432.24</v>
      </c>
      <c r="I517" s="5">
        <v>0</v>
      </c>
      <c r="J517" s="5">
        <v>208432.24</v>
      </c>
    </row>
    <row r="518" spans="1:10" hidden="1">
      <c r="A518" s="182" t="s">
        <v>1123</v>
      </c>
      <c r="B518" s="182" t="s">
        <v>1124</v>
      </c>
      <c r="C518" s="5">
        <v>0</v>
      </c>
      <c r="D518" s="5">
        <v>100000</v>
      </c>
      <c r="E518" s="5">
        <v>0</v>
      </c>
      <c r="F518" s="5">
        <v>0</v>
      </c>
      <c r="G518" s="5">
        <v>0</v>
      </c>
      <c r="H518" s="5">
        <v>100000</v>
      </c>
      <c r="I518" s="5">
        <v>0</v>
      </c>
      <c r="J518" s="5">
        <v>100000</v>
      </c>
    </row>
    <row r="519" spans="1:10" hidden="1">
      <c r="A519" s="182" t="s">
        <v>1125</v>
      </c>
      <c r="B519" s="182" t="s">
        <v>1126</v>
      </c>
      <c r="C519" s="5">
        <v>0</v>
      </c>
      <c r="D519" s="5">
        <v>252753.78</v>
      </c>
      <c r="E519" s="5">
        <v>0</v>
      </c>
      <c r="F519" s="5">
        <v>0</v>
      </c>
      <c r="G519" s="5">
        <v>0</v>
      </c>
      <c r="H519" s="5">
        <v>252753.78</v>
      </c>
      <c r="I519" s="5">
        <v>0</v>
      </c>
      <c r="J519" s="5">
        <v>252753.78</v>
      </c>
    </row>
    <row r="520" spans="1:10" hidden="1">
      <c r="A520" s="182" t="s">
        <v>1127</v>
      </c>
      <c r="B520" s="182" t="s">
        <v>1128</v>
      </c>
      <c r="C520" s="5">
        <v>0</v>
      </c>
      <c r="D520" s="5">
        <v>194891.9</v>
      </c>
      <c r="E520" s="5">
        <v>0</v>
      </c>
      <c r="F520" s="5">
        <v>0</v>
      </c>
      <c r="G520" s="5">
        <v>0</v>
      </c>
      <c r="H520" s="5">
        <v>194891.9</v>
      </c>
      <c r="I520" s="5">
        <v>0</v>
      </c>
      <c r="J520" s="5">
        <v>194891.9</v>
      </c>
    </row>
    <row r="521" spans="1:10" hidden="1">
      <c r="A521" s="182" t="s">
        <v>1129</v>
      </c>
      <c r="B521" s="182" t="s">
        <v>1130</v>
      </c>
      <c r="C521" s="5">
        <v>0</v>
      </c>
      <c r="D521" s="5">
        <v>7500</v>
      </c>
      <c r="E521" s="5">
        <v>0</v>
      </c>
      <c r="F521" s="5">
        <v>0</v>
      </c>
      <c r="G521" s="5">
        <v>0</v>
      </c>
      <c r="H521" s="5">
        <v>7500</v>
      </c>
      <c r="I521" s="5">
        <v>0</v>
      </c>
      <c r="J521" s="5">
        <v>7500</v>
      </c>
    </row>
    <row r="522" spans="1:10" hidden="1">
      <c r="A522" s="182" t="s">
        <v>1131</v>
      </c>
      <c r="B522" s="182" t="s">
        <v>1132</v>
      </c>
      <c r="C522" s="5">
        <v>0</v>
      </c>
      <c r="D522" s="5">
        <v>58583.75</v>
      </c>
      <c r="E522" s="5">
        <v>0</v>
      </c>
      <c r="F522" s="5">
        <v>0</v>
      </c>
      <c r="G522" s="5">
        <v>0</v>
      </c>
      <c r="H522" s="5">
        <v>58583.75</v>
      </c>
      <c r="I522" s="5">
        <v>0</v>
      </c>
      <c r="J522" s="5">
        <v>58583.75</v>
      </c>
    </row>
    <row r="523" spans="1:10" hidden="1">
      <c r="A523" s="182" t="s">
        <v>1133</v>
      </c>
      <c r="B523" s="182" t="s">
        <v>1134</v>
      </c>
      <c r="C523" s="5">
        <v>0</v>
      </c>
      <c r="D523" s="5">
        <v>29355.65</v>
      </c>
      <c r="E523" s="5">
        <v>0</v>
      </c>
      <c r="F523" s="5">
        <v>0</v>
      </c>
      <c r="G523" s="5">
        <v>0</v>
      </c>
      <c r="H523" s="5">
        <v>29355.65</v>
      </c>
      <c r="I523" s="5">
        <v>0</v>
      </c>
      <c r="J523" s="5">
        <v>29355.65</v>
      </c>
    </row>
    <row r="524" spans="1:10" hidden="1">
      <c r="A524" s="182" t="s">
        <v>1135</v>
      </c>
      <c r="B524" s="182" t="s">
        <v>1136</v>
      </c>
      <c r="C524" s="5">
        <v>0</v>
      </c>
      <c r="D524" s="5">
        <v>149775</v>
      </c>
      <c r="E524" s="5">
        <v>0</v>
      </c>
      <c r="F524" s="5">
        <v>0</v>
      </c>
      <c r="G524" s="5">
        <v>0</v>
      </c>
      <c r="H524" s="5">
        <v>149775</v>
      </c>
      <c r="I524" s="5">
        <v>0</v>
      </c>
      <c r="J524" s="5">
        <v>149775</v>
      </c>
    </row>
    <row r="525" spans="1:10" hidden="1">
      <c r="A525" s="182" t="s">
        <v>1137</v>
      </c>
      <c r="B525" s="182" t="s">
        <v>1138</v>
      </c>
      <c r="C525" s="5">
        <v>0</v>
      </c>
      <c r="D525" s="5">
        <v>36477.040000000001</v>
      </c>
      <c r="E525" s="5">
        <v>0</v>
      </c>
      <c r="F525" s="5">
        <v>0</v>
      </c>
      <c r="G525" s="5">
        <v>0</v>
      </c>
      <c r="H525" s="5">
        <v>36477.040000000001</v>
      </c>
      <c r="I525" s="5">
        <v>0</v>
      </c>
      <c r="J525" s="5">
        <v>36477.040000000001</v>
      </c>
    </row>
    <row r="526" spans="1:10" hidden="1">
      <c r="A526" s="182" t="s">
        <v>1139</v>
      </c>
      <c r="B526" s="182" t="s">
        <v>1140</v>
      </c>
      <c r="C526" s="5">
        <v>0</v>
      </c>
      <c r="D526" s="5">
        <v>29354.18</v>
      </c>
      <c r="E526" s="5">
        <v>0</v>
      </c>
      <c r="F526" s="5">
        <v>0</v>
      </c>
      <c r="G526" s="5">
        <v>0</v>
      </c>
      <c r="H526" s="5">
        <v>29354.18</v>
      </c>
      <c r="I526" s="5">
        <v>0</v>
      </c>
      <c r="J526" s="5">
        <v>29354.18</v>
      </c>
    </row>
    <row r="527" spans="1:10" hidden="1">
      <c r="A527" s="182" t="s">
        <v>1141</v>
      </c>
      <c r="B527" s="182" t="s">
        <v>1142</v>
      </c>
      <c r="C527" s="5">
        <v>0</v>
      </c>
      <c r="D527" s="5">
        <v>54098.73</v>
      </c>
      <c r="E527" s="5">
        <v>0</v>
      </c>
      <c r="F527" s="5">
        <v>0</v>
      </c>
      <c r="G527" s="5">
        <v>0</v>
      </c>
      <c r="H527" s="5">
        <v>54098.73</v>
      </c>
      <c r="I527" s="5">
        <v>0</v>
      </c>
      <c r="J527" s="5">
        <v>54098.73</v>
      </c>
    </row>
    <row r="528" spans="1:10" hidden="1">
      <c r="A528" s="182" t="s">
        <v>1143</v>
      </c>
      <c r="B528" s="182" t="s">
        <v>1144</v>
      </c>
      <c r="C528" s="5">
        <v>0</v>
      </c>
      <c r="D528" s="5">
        <v>54917.49</v>
      </c>
      <c r="E528" s="5">
        <v>0</v>
      </c>
      <c r="F528" s="5">
        <v>0</v>
      </c>
      <c r="G528" s="5">
        <v>0</v>
      </c>
      <c r="H528" s="5">
        <v>54917.49</v>
      </c>
      <c r="I528" s="5">
        <v>0</v>
      </c>
      <c r="J528" s="5">
        <v>54917.49</v>
      </c>
    </row>
    <row r="529" spans="1:11" hidden="1">
      <c r="A529" s="182" t="s">
        <v>1145</v>
      </c>
      <c r="B529" s="182" t="s">
        <v>1146</v>
      </c>
      <c r="C529" s="5">
        <v>0</v>
      </c>
      <c r="D529" s="5">
        <v>41035.11</v>
      </c>
      <c r="E529" s="5">
        <v>0</v>
      </c>
      <c r="F529" s="5">
        <v>0</v>
      </c>
      <c r="G529" s="5">
        <v>0</v>
      </c>
      <c r="H529" s="5">
        <v>41035.11</v>
      </c>
      <c r="I529" s="5">
        <v>0</v>
      </c>
      <c r="J529" s="5">
        <v>41035.11</v>
      </c>
    </row>
    <row r="530" spans="1:11" hidden="1">
      <c r="A530" s="182" t="s">
        <v>1147</v>
      </c>
      <c r="B530" s="182" t="s">
        <v>1148</v>
      </c>
      <c r="C530" s="5">
        <v>0</v>
      </c>
      <c r="D530" s="5">
        <v>30061.84</v>
      </c>
      <c r="E530" s="5">
        <v>0</v>
      </c>
      <c r="F530" s="5">
        <v>0</v>
      </c>
      <c r="G530" s="5">
        <v>0</v>
      </c>
      <c r="H530" s="5">
        <v>30061.84</v>
      </c>
      <c r="I530" s="5">
        <v>0</v>
      </c>
      <c r="J530" s="5">
        <v>30061.84</v>
      </c>
    </row>
    <row r="531" spans="1:11" hidden="1">
      <c r="A531" s="182" t="s">
        <v>1149</v>
      </c>
      <c r="B531" s="182" t="s">
        <v>1150</v>
      </c>
      <c r="C531" s="5">
        <v>0</v>
      </c>
      <c r="D531" s="5">
        <v>322150.65999999997</v>
      </c>
      <c r="E531" s="5">
        <v>0</v>
      </c>
      <c r="F531" s="5">
        <v>0</v>
      </c>
      <c r="G531" s="5">
        <v>0</v>
      </c>
      <c r="H531" s="5">
        <v>322150.65999999997</v>
      </c>
      <c r="I531" s="5">
        <v>0</v>
      </c>
      <c r="J531" s="5">
        <v>322150.65999999997</v>
      </c>
    </row>
    <row r="532" spans="1:11" hidden="1">
      <c r="A532" s="182" t="s">
        <v>1151</v>
      </c>
      <c r="B532" s="182" t="s">
        <v>1152</v>
      </c>
      <c r="C532" s="5">
        <v>0</v>
      </c>
      <c r="D532" s="5">
        <v>354000</v>
      </c>
      <c r="E532" s="5">
        <v>0</v>
      </c>
      <c r="F532" s="5">
        <v>0</v>
      </c>
      <c r="G532" s="5">
        <v>0</v>
      </c>
      <c r="H532" s="5">
        <v>354000</v>
      </c>
      <c r="I532" s="5">
        <v>0</v>
      </c>
      <c r="J532" s="5">
        <v>354000</v>
      </c>
    </row>
    <row r="533" spans="1:11" hidden="1">
      <c r="A533" s="182" t="s">
        <v>1153</v>
      </c>
      <c r="B533" s="182" t="s">
        <v>1154</v>
      </c>
      <c r="C533" s="5">
        <v>0</v>
      </c>
      <c r="D533" s="5">
        <v>133500</v>
      </c>
      <c r="E533" s="5">
        <v>0</v>
      </c>
      <c r="F533" s="5">
        <v>0</v>
      </c>
      <c r="G533" s="5">
        <v>0</v>
      </c>
      <c r="H533" s="5">
        <v>133500</v>
      </c>
      <c r="I533" s="5">
        <v>0</v>
      </c>
      <c r="J533" s="5">
        <v>133500</v>
      </c>
    </row>
    <row r="534" spans="1:11">
      <c r="A534" s="223" t="s">
        <v>1155</v>
      </c>
      <c r="B534" s="223" t="s">
        <v>1072</v>
      </c>
      <c r="C534" s="224">
        <v>0</v>
      </c>
      <c r="D534" s="224">
        <v>2216957.8199999998</v>
      </c>
      <c r="E534" s="224">
        <v>387587.49</v>
      </c>
      <c r="F534" s="224">
        <v>168210.43</v>
      </c>
      <c r="G534" s="224">
        <v>387587.49</v>
      </c>
      <c r="H534" s="224">
        <v>2385168.25</v>
      </c>
      <c r="I534" s="224">
        <v>0</v>
      </c>
      <c r="J534" s="224">
        <v>1997580.76</v>
      </c>
      <c r="K534" s="188" t="s">
        <v>3174</v>
      </c>
    </row>
    <row r="535" spans="1:11" hidden="1">
      <c r="A535" s="182" t="s">
        <v>1156</v>
      </c>
      <c r="B535" s="182" t="s">
        <v>1157</v>
      </c>
      <c r="C535" s="5">
        <v>0</v>
      </c>
      <c r="D535" s="5">
        <v>375795.36</v>
      </c>
      <c r="E535" s="5">
        <v>0</v>
      </c>
      <c r="F535" s="5">
        <v>0</v>
      </c>
      <c r="G535" s="5">
        <v>0</v>
      </c>
      <c r="H535" s="5">
        <v>375795.36</v>
      </c>
      <c r="I535" s="5">
        <v>0</v>
      </c>
      <c r="J535" s="5">
        <v>375795.36</v>
      </c>
    </row>
    <row r="536" spans="1:11" hidden="1">
      <c r="A536" s="182" t="s">
        <v>1158</v>
      </c>
      <c r="B536" s="182" t="s">
        <v>1159</v>
      </c>
      <c r="C536" s="5">
        <v>0</v>
      </c>
      <c r="D536" s="5">
        <v>405227.46</v>
      </c>
      <c r="E536" s="5">
        <v>0</v>
      </c>
      <c r="F536" s="5">
        <v>0</v>
      </c>
      <c r="G536" s="5">
        <v>0</v>
      </c>
      <c r="H536" s="5">
        <v>405227.46</v>
      </c>
      <c r="I536" s="5">
        <v>0</v>
      </c>
      <c r="J536" s="5">
        <v>405227.46</v>
      </c>
    </row>
    <row r="537" spans="1:11" hidden="1">
      <c r="A537" s="182" t="s">
        <v>1160</v>
      </c>
      <c r="B537" s="182" t="s">
        <v>1161</v>
      </c>
      <c r="C537" s="5">
        <v>0</v>
      </c>
      <c r="D537" s="5">
        <v>5214257.26</v>
      </c>
      <c r="E537" s="5">
        <v>0</v>
      </c>
      <c r="F537" s="5">
        <v>0</v>
      </c>
      <c r="G537" s="5">
        <v>0</v>
      </c>
      <c r="H537" s="5">
        <v>5214257.26</v>
      </c>
      <c r="I537" s="5">
        <v>0</v>
      </c>
      <c r="J537" s="5">
        <v>5214257.26</v>
      </c>
    </row>
    <row r="538" spans="1:11" hidden="1">
      <c r="A538" s="182" t="s">
        <v>1162</v>
      </c>
      <c r="B538" s="182" t="s">
        <v>1161</v>
      </c>
      <c r="C538" s="5">
        <v>0</v>
      </c>
      <c r="D538" s="5">
        <v>5214257.26</v>
      </c>
      <c r="E538" s="5">
        <v>0</v>
      </c>
      <c r="F538" s="5">
        <v>0</v>
      </c>
      <c r="G538" s="5">
        <v>0</v>
      </c>
      <c r="H538" s="5">
        <v>5214257.26</v>
      </c>
      <c r="I538" s="5">
        <v>0</v>
      </c>
      <c r="J538" s="5">
        <v>5214257.26</v>
      </c>
    </row>
    <row r="539" spans="1:11" hidden="1">
      <c r="A539" s="182" t="s">
        <v>1163</v>
      </c>
      <c r="B539" s="182" t="s">
        <v>1164</v>
      </c>
      <c r="C539" s="5">
        <v>0</v>
      </c>
      <c r="D539" s="5">
        <v>930068.38</v>
      </c>
      <c r="E539" s="5">
        <v>0</v>
      </c>
      <c r="F539" s="5">
        <v>0</v>
      </c>
      <c r="G539" s="5">
        <v>0</v>
      </c>
      <c r="H539" s="5">
        <v>930068.38</v>
      </c>
      <c r="I539" s="5">
        <v>0</v>
      </c>
      <c r="J539" s="5">
        <v>930068.38</v>
      </c>
    </row>
    <row r="540" spans="1:11" hidden="1">
      <c r="A540" s="182" t="s">
        <v>1165</v>
      </c>
      <c r="B540" s="182" t="s">
        <v>1166</v>
      </c>
      <c r="C540" s="5">
        <v>0</v>
      </c>
      <c r="D540" s="5">
        <v>84000</v>
      </c>
      <c r="E540" s="5">
        <v>0</v>
      </c>
      <c r="F540" s="5">
        <v>0</v>
      </c>
      <c r="G540" s="5">
        <v>0</v>
      </c>
      <c r="H540" s="5">
        <v>84000</v>
      </c>
      <c r="I540" s="5">
        <v>0</v>
      </c>
      <c r="J540" s="5">
        <v>84000</v>
      </c>
    </row>
    <row r="541" spans="1:11" hidden="1">
      <c r="A541" s="182" t="s">
        <v>1167</v>
      </c>
      <c r="B541" s="182" t="s">
        <v>1168</v>
      </c>
      <c r="C541" s="5">
        <v>0</v>
      </c>
      <c r="D541" s="5">
        <v>81000</v>
      </c>
      <c r="E541" s="5">
        <v>0</v>
      </c>
      <c r="F541" s="5">
        <v>0</v>
      </c>
      <c r="G541" s="5">
        <v>0</v>
      </c>
      <c r="H541" s="5">
        <v>81000</v>
      </c>
      <c r="I541" s="5">
        <v>0</v>
      </c>
      <c r="J541" s="5">
        <v>81000</v>
      </c>
    </row>
    <row r="542" spans="1:11" hidden="1">
      <c r="A542" s="182" t="s">
        <v>1169</v>
      </c>
      <c r="B542" s="182" t="s">
        <v>1170</v>
      </c>
      <c r="C542" s="5">
        <v>0</v>
      </c>
      <c r="D542" s="5">
        <v>2035141.16</v>
      </c>
      <c r="E542" s="5">
        <v>0</v>
      </c>
      <c r="F542" s="5">
        <v>0</v>
      </c>
      <c r="G542" s="5">
        <v>0</v>
      </c>
      <c r="H542" s="5">
        <v>2035141.16</v>
      </c>
      <c r="I542" s="5">
        <v>0</v>
      </c>
      <c r="J542" s="5">
        <v>2035141.16</v>
      </c>
    </row>
    <row r="543" spans="1:11" hidden="1">
      <c r="A543" s="182" t="s">
        <v>1171</v>
      </c>
      <c r="B543" s="182" t="s">
        <v>1172</v>
      </c>
      <c r="C543" s="5">
        <v>0</v>
      </c>
      <c r="D543" s="5">
        <v>38105.21</v>
      </c>
      <c r="E543" s="5">
        <v>0</v>
      </c>
      <c r="F543" s="5">
        <v>0</v>
      </c>
      <c r="G543" s="5">
        <v>0</v>
      </c>
      <c r="H543" s="5">
        <v>38105.21</v>
      </c>
      <c r="I543" s="5">
        <v>0</v>
      </c>
      <c r="J543" s="5">
        <v>38105.21</v>
      </c>
    </row>
    <row r="544" spans="1:11" hidden="1">
      <c r="A544" s="182" t="s">
        <v>1173</v>
      </c>
      <c r="B544" s="182" t="s">
        <v>2234</v>
      </c>
      <c r="C544" s="5">
        <v>0</v>
      </c>
      <c r="D544" s="5">
        <v>829214.75</v>
      </c>
      <c r="E544" s="5">
        <v>0</v>
      </c>
      <c r="F544" s="5">
        <v>0</v>
      </c>
      <c r="G544" s="5">
        <v>0</v>
      </c>
      <c r="H544" s="5">
        <v>829214.75</v>
      </c>
      <c r="I544" s="5">
        <v>0</v>
      </c>
      <c r="J544" s="5">
        <v>829214.75</v>
      </c>
    </row>
    <row r="545" spans="1:10" hidden="1">
      <c r="A545" s="182" t="s">
        <v>1174</v>
      </c>
      <c r="B545" s="182" t="s">
        <v>1175</v>
      </c>
      <c r="C545" s="5">
        <v>0</v>
      </c>
      <c r="D545" s="5">
        <v>226868.75</v>
      </c>
      <c r="E545" s="5">
        <v>0</v>
      </c>
      <c r="F545" s="5">
        <v>0</v>
      </c>
      <c r="G545" s="5">
        <v>0</v>
      </c>
      <c r="H545" s="5">
        <v>226868.75</v>
      </c>
      <c r="I545" s="5">
        <v>0</v>
      </c>
      <c r="J545" s="5">
        <v>226868.75</v>
      </c>
    </row>
    <row r="546" spans="1:10" hidden="1">
      <c r="A546" s="182" t="s">
        <v>1176</v>
      </c>
      <c r="B546" s="182" t="s">
        <v>1177</v>
      </c>
      <c r="C546" s="5">
        <v>0</v>
      </c>
      <c r="D546" s="5">
        <v>860664.68</v>
      </c>
      <c r="E546" s="5">
        <v>0</v>
      </c>
      <c r="F546" s="5">
        <v>0</v>
      </c>
      <c r="G546" s="5">
        <v>0</v>
      </c>
      <c r="H546" s="5">
        <v>860664.68</v>
      </c>
      <c r="I546" s="5">
        <v>0</v>
      </c>
      <c r="J546" s="5">
        <v>860664.68</v>
      </c>
    </row>
    <row r="547" spans="1:10" hidden="1">
      <c r="A547" s="182" t="s">
        <v>1178</v>
      </c>
      <c r="B547" s="182" t="s">
        <v>1179</v>
      </c>
      <c r="C547" s="5">
        <v>0</v>
      </c>
      <c r="D547" s="5">
        <v>129194.33</v>
      </c>
      <c r="E547" s="5">
        <v>0</v>
      </c>
      <c r="F547" s="5">
        <v>0</v>
      </c>
      <c r="G547" s="5">
        <v>0</v>
      </c>
      <c r="H547" s="5">
        <v>129194.33</v>
      </c>
      <c r="I547" s="5">
        <v>0</v>
      </c>
      <c r="J547" s="5">
        <v>129194.33</v>
      </c>
    </row>
    <row r="548" spans="1:10" hidden="1">
      <c r="A548" s="182" t="s">
        <v>1180</v>
      </c>
      <c r="B548" s="182" t="s">
        <v>1181</v>
      </c>
      <c r="C548" s="5">
        <v>0</v>
      </c>
      <c r="D548" s="5">
        <v>171832.65</v>
      </c>
      <c r="E548" s="5">
        <v>0</v>
      </c>
      <c r="F548" s="5">
        <v>0</v>
      </c>
      <c r="G548" s="5">
        <v>0</v>
      </c>
      <c r="H548" s="5">
        <v>171832.65</v>
      </c>
      <c r="I548" s="5">
        <v>0</v>
      </c>
      <c r="J548" s="5">
        <v>171832.65</v>
      </c>
    </row>
    <row r="549" spans="1:10" hidden="1">
      <c r="A549" s="182" t="s">
        <v>1182</v>
      </c>
      <c r="B549" s="182" t="s">
        <v>1181</v>
      </c>
      <c r="C549" s="5">
        <v>0</v>
      </c>
      <c r="D549" s="5">
        <v>171832.65</v>
      </c>
      <c r="E549" s="5">
        <v>0</v>
      </c>
      <c r="F549" s="5">
        <v>0</v>
      </c>
      <c r="G549" s="5">
        <v>0</v>
      </c>
      <c r="H549" s="5">
        <v>171832.65</v>
      </c>
      <c r="I549" s="5">
        <v>0</v>
      </c>
      <c r="J549" s="5">
        <v>171832.65</v>
      </c>
    </row>
    <row r="550" spans="1:10" hidden="1">
      <c r="A550" s="182" t="s">
        <v>1183</v>
      </c>
      <c r="B550" s="182" t="s">
        <v>1184</v>
      </c>
      <c r="C550" s="5">
        <v>0</v>
      </c>
      <c r="D550" s="5">
        <v>73650</v>
      </c>
      <c r="E550" s="5">
        <v>0</v>
      </c>
      <c r="F550" s="5">
        <v>0</v>
      </c>
      <c r="G550" s="5">
        <v>0</v>
      </c>
      <c r="H550" s="5">
        <v>73650</v>
      </c>
      <c r="I550" s="5">
        <v>0</v>
      </c>
      <c r="J550" s="5">
        <v>73650</v>
      </c>
    </row>
    <row r="551" spans="1:10" hidden="1">
      <c r="A551" s="182" t="s">
        <v>1185</v>
      </c>
      <c r="B551" s="182" t="s">
        <v>1186</v>
      </c>
      <c r="C551" s="5">
        <v>0</v>
      </c>
      <c r="D551" s="5">
        <v>73000</v>
      </c>
      <c r="E551" s="5">
        <v>0</v>
      </c>
      <c r="F551" s="5">
        <v>0</v>
      </c>
      <c r="G551" s="5">
        <v>0</v>
      </c>
      <c r="H551" s="5">
        <v>73000</v>
      </c>
      <c r="I551" s="5">
        <v>0</v>
      </c>
      <c r="J551" s="5">
        <v>73000</v>
      </c>
    </row>
    <row r="552" spans="1:10" hidden="1">
      <c r="A552" s="182" t="s">
        <v>1187</v>
      </c>
      <c r="B552" s="182" t="s">
        <v>1188</v>
      </c>
      <c r="C552" s="5">
        <v>0</v>
      </c>
      <c r="D552" s="5">
        <v>25182.65</v>
      </c>
      <c r="E552" s="5">
        <v>0</v>
      </c>
      <c r="F552" s="5">
        <v>0</v>
      </c>
      <c r="G552" s="5">
        <v>0</v>
      </c>
      <c r="H552" s="5">
        <v>25182.65</v>
      </c>
      <c r="I552" s="5">
        <v>0</v>
      </c>
      <c r="J552" s="5">
        <v>25182.65</v>
      </c>
    </row>
    <row r="553" spans="1:10" hidden="1">
      <c r="A553" s="182" t="s">
        <v>1189</v>
      </c>
      <c r="B553" s="182" t="s">
        <v>1190</v>
      </c>
      <c r="C553" s="5">
        <v>0</v>
      </c>
      <c r="D553" s="5">
        <v>2291424.7400000002</v>
      </c>
      <c r="E553" s="5">
        <v>0</v>
      </c>
      <c r="F553" s="5">
        <v>0</v>
      </c>
      <c r="G553" s="5">
        <v>0</v>
      </c>
      <c r="H553" s="5">
        <v>2291424.7400000002</v>
      </c>
      <c r="I553" s="5">
        <v>0</v>
      </c>
      <c r="J553" s="5">
        <v>2291424.7400000002</v>
      </c>
    </row>
    <row r="554" spans="1:10" hidden="1">
      <c r="A554" s="182" t="s">
        <v>1191</v>
      </c>
      <c r="B554" s="182" t="s">
        <v>1192</v>
      </c>
      <c r="C554" s="5">
        <v>0</v>
      </c>
      <c r="D554" s="5">
        <v>1517006.68</v>
      </c>
      <c r="E554" s="5">
        <v>0</v>
      </c>
      <c r="F554" s="5">
        <v>0</v>
      </c>
      <c r="G554" s="5">
        <v>0</v>
      </c>
      <c r="H554" s="5">
        <v>1517006.68</v>
      </c>
      <c r="I554" s="5">
        <v>0</v>
      </c>
      <c r="J554" s="5">
        <v>1517006.68</v>
      </c>
    </row>
    <row r="555" spans="1:10" hidden="1">
      <c r="A555" s="182" t="s">
        <v>1193</v>
      </c>
      <c r="B555" s="182" t="s">
        <v>1194</v>
      </c>
      <c r="C555" s="5">
        <v>0</v>
      </c>
      <c r="D555" s="5">
        <v>13829.34</v>
      </c>
      <c r="E555" s="5">
        <v>0</v>
      </c>
      <c r="F555" s="5">
        <v>0</v>
      </c>
      <c r="G555" s="5">
        <v>0</v>
      </c>
      <c r="H555" s="5">
        <v>13829.34</v>
      </c>
      <c r="I555" s="5">
        <v>0</v>
      </c>
      <c r="J555" s="5">
        <v>13829.34</v>
      </c>
    </row>
    <row r="556" spans="1:10" hidden="1">
      <c r="A556" s="182" t="s">
        <v>1195</v>
      </c>
      <c r="B556" s="182" t="s">
        <v>1196</v>
      </c>
      <c r="C556" s="5">
        <v>0</v>
      </c>
      <c r="D556" s="5">
        <v>48066.5</v>
      </c>
      <c r="E556" s="5">
        <v>0</v>
      </c>
      <c r="F556" s="5">
        <v>0</v>
      </c>
      <c r="G556" s="5">
        <v>0</v>
      </c>
      <c r="H556" s="5">
        <v>48066.5</v>
      </c>
      <c r="I556" s="5">
        <v>0</v>
      </c>
      <c r="J556" s="5">
        <v>48066.5</v>
      </c>
    </row>
    <row r="557" spans="1:10" hidden="1">
      <c r="A557" s="182" t="s">
        <v>1197</v>
      </c>
      <c r="B557" s="182" t="s">
        <v>1198</v>
      </c>
      <c r="C557" s="5">
        <v>0</v>
      </c>
      <c r="D557" s="5">
        <v>41728.61</v>
      </c>
      <c r="E557" s="5">
        <v>0</v>
      </c>
      <c r="F557" s="5">
        <v>0</v>
      </c>
      <c r="G557" s="5">
        <v>0</v>
      </c>
      <c r="H557" s="5">
        <v>41728.61</v>
      </c>
      <c r="I557" s="5">
        <v>0</v>
      </c>
      <c r="J557" s="5">
        <v>41728.61</v>
      </c>
    </row>
    <row r="558" spans="1:10" hidden="1">
      <c r="A558" s="182" t="s">
        <v>1199</v>
      </c>
      <c r="B558" s="182" t="s">
        <v>1200</v>
      </c>
      <c r="C558" s="5">
        <v>0</v>
      </c>
      <c r="D558" s="5">
        <v>446735.12</v>
      </c>
      <c r="E558" s="5">
        <v>0</v>
      </c>
      <c r="F558" s="5">
        <v>0</v>
      </c>
      <c r="G558" s="5">
        <v>0</v>
      </c>
      <c r="H558" s="5">
        <v>446735.12</v>
      </c>
      <c r="I558" s="5">
        <v>0</v>
      </c>
      <c r="J558" s="5">
        <v>446735.12</v>
      </c>
    </row>
    <row r="559" spans="1:10" hidden="1">
      <c r="A559" s="182" t="s">
        <v>1201</v>
      </c>
      <c r="B559" s="182" t="s">
        <v>1202</v>
      </c>
      <c r="C559" s="5">
        <v>0</v>
      </c>
      <c r="D559" s="5">
        <v>63311</v>
      </c>
      <c r="E559" s="5">
        <v>0</v>
      </c>
      <c r="F559" s="5">
        <v>0</v>
      </c>
      <c r="G559" s="5">
        <v>0</v>
      </c>
      <c r="H559" s="5">
        <v>63311</v>
      </c>
      <c r="I559" s="5">
        <v>0</v>
      </c>
      <c r="J559" s="5">
        <v>63311</v>
      </c>
    </row>
    <row r="560" spans="1:10" hidden="1">
      <c r="A560" s="182" t="s">
        <v>1203</v>
      </c>
      <c r="B560" s="182" t="s">
        <v>1204</v>
      </c>
      <c r="C560" s="5">
        <v>0</v>
      </c>
      <c r="D560" s="5">
        <v>234423.39</v>
      </c>
      <c r="E560" s="5">
        <v>0</v>
      </c>
      <c r="F560" s="5">
        <v>0</v>
      </c>
      <c r="G560" s="5">
        <v>0</v>
      </c>
      <c r="H560" s="5">
        <v>234423.39</v>
      </c>
      <c r="I560" s="5">
        <v>0</v>
      </c>
      <c r="J560" s="5">
        <v>234423.39</v>
      </c>
    </row>
    <row r="561" spans="1:10" hidden="1">
      <c r="A561" s="182" t="s">
        <v>1205</v>
      </c>
      <c r="B561" s="182" t="s">
        <v>1206</v>
      </c>
      <c r="C561" s="5">
        <v>0</v>
      </c>
      <c r="D561" s="5">
        <v>27566.94</v>
      </c>
      <c r="E561" s="5">
        <v>0</v>
      </c>
      <c r="F561" s="5">
        <v>0</v>
      </c>
      <c r="G561" s="5">
        <v>0</v>
      </c>
      <c r="H561" s="5">
        <v>27566.94</v>
      </c>
      <c r="I561" s="5">
        <v>0</v>
      </c>
      <c r="J561" s="5">
        <v>27566.94</v>
      </c>
    </row>
    <row r="562" spans="1:10" hidden="1">
      <c r="A562" s="182" t="s">
        <v>1207</v>
      </c>
      <c r="B562" s="182" t="s">
        <v>1208</v>
      </c>
      <c r="C562" s="5">
        <v>0</v>
      </c>
      <c r="D562" s="5">
        <v>10000</v>
      </c>
      <c r="E562" s="5">
        <v>0</v>
      </c>
      <c r="F562" s="5">
        <v>0</v>
      </c>
      <c r="G562" s="5">
        <v>0</v>
      </c>
      <c r="H562" s="5">
        <v>10000</v>
      </c>
      <c r="I562" s="5">
        <v>0</v>
      </c>
      <c r="J562" s="5">
        <v>10000</v>
      </c>
    </row>
    <row r="563" spans="1:10" hidden="1">
      <c r="A563" s="182" t="s">
        <v>1209</v>
      </c>
      <c r="B563" s="182" t="s">
        <v>1210</v>
      </c>
      <c r="C563" s="5">
        <v>0</v>
      </c>
      <c r="D563" s="5">
        <v>39995</v>
      </c>
      <c r="E563" s="5">
        <v>0</v>
      </c>
      <c r="F563" s="5">
        <v>0</v>
      </c>
      <c r="G563" s="5">
        <v>0</v>
      </c>
      <c r="H563" s="5">
        <v>39995</v>
      </c>
      <c r="I563" s="5">
        <v>0</v>
      </c>
      <c r="J563" s="5">
        <v>39995</v>
      </c>
    </row>
    <row r="564" spans="1:10" hidden="1">
      <c r="A564" s="182" t="s">
        <v>1211</v>
      </c>
      <c r="B564" s="182" t="s">
        <v>1212</v>
      </c>
      <c r="C564" s="5">
        <v>0</v>
      </c>
      <c r="D564" s="5">
        <v>174430.83</v>
      </c>
      <c r="E564" s="5">
        <v>0</v>
      </c>
      <c r="F564" s="5">
        <v>0</v>
      </c>
      <c r="G564" s="5">
        <v>0</v>
      </c>
      <c r="H564" s="5">
        <v>174430.83</v>
      </c>
      <c r="I564" s="5">
        <v>0</v>
      </c>
      <c r="J564" s="5">
        <v>174430.83</v>
      </c>
    </row>
    <row r="565" spans="1:10" hidden="1">
      <c r="A565" s="182" t="s">
        <v>1213</v>
      </c>
      <c r="B565" s="182" t="s">
        <v>1214</v>
      </c>
      <c r="C565" s="5">
        <v>0</v>
      </c>
      <c r="D565" s="5">
        <v>147913.81</v>
      </c>
      <c r="E565" s="5">
        <v>0</v>
      </c>
      <c r="F565" s="5">
        <v>0</v>
      </c>
      <c r="G565" s="5">
        <v>0</v>
      </c>
      <c r="H565" s="5">
        <v>147913.81</v>
      </c>
      <c r="I565" s="5">
        <v>0</v>
      </c>
      <c r="J565" s="5">
        <v>147913.81</v>
      </c>
    </row>
    <row r="566" spans="1:10" hidden="1">
      <c r="A566" s="182" t="s">
        <v>1215</v>
      </c>
      <c r="B566" s="182" t="s">
        <v>1216</v>
      </c>
      <c r="C566" s="5">
        <v>0</v>
      </c>
      <c r="D566" s="5">
        <v>50000</v>
      </c>
      <c r="E566" s="5">
        <v>0</v>
      </c>
      <c r="F566" s="5">
        <v>0</v>
      </c>
      <c r="G566" s="5">
        <v>0</v>
      </c>
      <c r="H566" s="5">
        <v>50000</v>
      </c>
      <c r="I566" s="5">
        <v>0</v>
      </c>
      <c r="J566" s="5">
        <v>50000</v>
      </c>
    </row>
    <row r="567" spans="1:10" hidden="1">
      <c r="A567" s="182" t="s">
        <v>1217</v>
      </c>
      <c r="B567" s="182" t="s">
        <v>1218</v>
      </c>
      <c r="C567" s="5">
        <v>0</v>
      </c>
      <c r="D567" s="5">
        <v>101847</v>
      </c>
      <c r="E567" s="5">
        <v>0</v>
      </c>
      <c r="F567" s="5">
        <v>0</v>
      </c>
      <c r="G567" s="5">
        <v>0</v>
      </c>
      <c r="H567" s="5">
        <v>101847</v>
      </c>
      <c r="I567" s="5">
        <v>0</v>
      </c>
      <c r="J567" s="5">
        <v>101847</v>
      </c>
    </row>
    <row r="568" spans="1:10" hidden="1">
      <c r="A568" s="182" t="s">
        <v>1219</v>
      </c>
      <c r="B568" s="182" t="s">
        <v>1220</v>
      </c>
      <c r="C568" s="5">
        <v>0</v>
      </c>
      <c r="D568" s="5">
        <v>45000</v>
      </c>
      <c r="E568" s="5">
        <v>0</v>
      </c>
      <c r="F568" s="5">
        <v>0</v>
      </c>
      <c r="G568" s="5">
        <v>0</v>
      </c>
      <c r="H568" s="5">
        <v>45000</v>
      </c>
      <c r="I568" s="5">
        <v>0</v>
      </c>
      <c r="J568" s="5">
        <v>45000</v>
      </c>
    </row>
    <row r="569" spans="1:10" hidden="1">
      <c r="A569" s="182" t="s">
        <v>1221</v>
      </c>
      <c r="B569" s="182" t="s">
        <v>1222</v>
      </c>
      <c r="C569" s="5">
        <v>0</v>
      </c>
      <c r="D569" s="5">
        <v>12633.89</v>
      </c>
      <c r="E569" s="5">
        <v>0</v>
      </c>
      <c r="F569" s="5">
        <v>0</v>
      </c>
      <c r="G569" s="5">
        <v>0</v>
      </c>
      <c r="H569" s="5">
        <v>12633.89</v>
      </c>
      <c r="I569" s="5">
        <v>0</v>
      </c>
      <c r="J569" s="5">
        <v>12633.89</v>
      </c>
    </row>
    <row r="570" spans="1:10" hidden="1">
      <c r="A570" s="182" t="s">
        <v>1223</v>
      </c>
      <c r="B570" s="182" t="s">
        <v>1224</v>
      </c>
      <c r="C570" s="5">
        <v>0</v>
      </c>
      <c r="D570" s="5">
        <v>26504.28</v>
      </c>
      <c r="E570" s="5">
        <v>0</v>
      </c>
      <c r="F570" s="5">
        <v>0</v>
      </c>
      <c r="G570" s="5">
        <v>0</v>
      </c>
      <c r="H570" s="5">
        <v>26504.28</v>
      </c>
      <c r="I570" s="5">
        <v>0</v>
      </c>
      <c r="J570" s="5">
        <v>26504.28</v>
      </c>
    </row>
    <row r="571" spans="1:10" hidden="1">
      <c r="A571" s="182" t="s">
        <v>1225</v>
      </c>
      <c r="B571" s="182" t="s">
        <v>1226</v>
      </c>
      <c r="C571" s="5">
        <v>0</v>
      </c>
      <c r="D571" s="5">
        <v>14744.1</v>
      </c>
      <c r="E571" s="5">
        <v>0</v>
      </c>
      <c r="F571" s="5">
        <v>0</v>
      </c>
      <c r="G571" s="5">
        <v>0</v>
      </c>
      <c r="H571" s="5">
        <v>14744.1</v>
      </c>
      <c r="I571" s="5">
        <v>0</v>
      </c>
      <c r="J571" s="5">
        <v>14744.1</v>
      </c>
    </row>
    <row r="572" spans="1:10" hidden="1">
      <c r="A572" s="182" t="s">
        <v>1227</v>
      </c>
      <c r="B572" s="182" t="s">
        <v>1228</v>
      </c>
      <c r="C572" s="5">
        <v>0</v>
      </c>
      <c r="D572" s="5">
        <v>2160.46</v>
      </c>
      <c r="E572" s="5">
        <v>0</v>
      </c>
      <c r="F572" s="5">
        <v>0</v>
      </c>
      <c r="G572" s="5">
        <v>0</v>
      </c>
      <c r="H572" s="5">
        <v>2160.46</v>
      </c>
      <c r="I572" s="5">
        <v>0</v>
      </c>
      <c r="J572" s="5">
        <v>2160.46</v>
      </c>
    </row>
    <row r="573" spans="1:10" hidden="1">
      <c r="A573" s="182" t="s">
        <v>1229</v>
      </c>
      <c r="B573" s="182" t="s">
        <v>1230</v>
      </c>
      <c r="C573" s="5">
        <v>0</v>
      </c>
      <c r="D573" s="5">
        <v>666.4</v>
      </c>
      <c r="E573" s="5">
        <v>0</v>
      </c>
      <c r="F573" s="5">
        <v>0</v>
      </c>
      <c r="G573" s="5">
        <v>0</v>
      </c>
      <c r="H573" s="5">
        <v>666.4</v>
      </c>
      <c r="I573" s="5">
        <v>0</v>
      </c>
      <c r="J573" s="5">
        <v>666.4</v>
      </c>
    </row>
    <row r="574" spans="1:10" hidden="1">
      <c r="A574" s="182" t="s">
        <v>1231</v>
      </c>
      <c r="B574" s="182" t="s">
        <v>1232</v>
      </c>
      <c r="C574" s="5">
        <v>0</v>
      </c>
      <c r="D574" s="5">
        <v>3000</v>
      </c>
      <c r="E574" s="5">
        <v>0</v>
      </c>
      <c r="F574" s="5">
        <v>0</v>
      </c>
      <c r="G574" s="5">
        <v>0</v>
      </c>
      <c r="H574" s="5">
        <v>3000</v>
      </c>
      <c r="I574" s="5">
        <v>0</v>
      </c>
      <c r="J574" s="5">
        <v>3000</v>
      </c>
    </row>
    <row r="575" spans="1:10" hidden="1">
      <c r="A575" s="182" t="s">
        <v>1233</v>
      </c>
      <c r="B575" s="182" t="s">
        <v>1234</v>
      </c>
      <c r="C575" s="5">
        <v>0</v>
      </c>
      <c r="D575" s="5">
        <v>12450.01</v>
      </c>
      <c r="E575" s="5">
        <v>0</v>
      </c>
      <c r="F575" s="5">
        <v>0</v>
      </c>
      <c r="G575" s="5">
        <v>0</v>
      </c>
      <c r="H575" s="5">
        <v>12450.01</v>
      </c>
      <c r="I575" s="5">
        <v>0</v>
      </c>
      <c r="J575" s="5">
        <v>12450.01</v>
      </c>
    </row>
    <row r="576" spans="1:10" hidden="1">
      <c r="A576" s="182" t="s">
        <v>1235</v>
      </c>
      <c r="B576" s="182" t="s">
        <v>1236</v>
      </c>
      <c r="C576" s="5">
        <v>0</v>
      </c>
      <c r="D576" s="5">
        <v>20000</v>
      </c>
      <c r="E576" s="5">
        <v>0</v>
      </c>
      <c r="F576" s="5">
        <v>0</v>
      </c>
      <c r="G576" s="5">
        <v>0</v>
      </c>
      <c r="H576" s="5">
        <v>20000</v>
      </c>
      <c r="I576" s="5">
        <v>0</v>
      </c>
      <c r="J576" s="5">
        <v>20000</v>
      </c>
    </row>
    <row r="577" spans="1:10" hidden="1">
      <c r="A577" s="182" t="s">
        <v>1237</v>
      </c>
      <c r="B577" s="182" t="s">
        <v>1238</v>
      </c>
      <c r="C577" s="5">
        <v>0</v>
      </c>
      <c r="D577" s="5">
        <v>20000</v>
      </c>
      <c r="E577" s="5">
        <v>0</v>
      </c>
      <c r="F577" s="5">
        <v>0</v>
      </c>
      <c r="G577" s="5">
        <v>0</v>
      </c>
      <c r="H577" s="5">
        <v>20000</v>
      </c>
      <c r="I577" s="5">
        <v>0</v>
      </c>
      <c r="J577" s="5">
        <v>20000</v>
      </c>
    </row>
    <row r="578" spans="1:10" hidden="1">
      <c r="A578" s="182" t="s">
        <v>1239</v>
      </c>
      <c r="B578" s="182" t="s">
        <v>1240</v>
      </c>
      <c r="C578" s="5">
        <v>0</v>
      </c>
      <c r="D578" s="5">
        <v>445787.06</v>
      </c>
      <c r="E578" s="5">
        <v>0</v>
      </c>
      <c r="F578" s="5">
        <v>0</v>
      </c>
      <c r="G578" s="5">
        <v>0</v>
      </c>
      <c r="H578" s="5">
        <v>445787.06</v>
      </c>
      <c r="I578" s="5">
        <v>0</v>
      </c>
      <c r="J578" s="5">
        <v>445787.06</v>
      </c>
    </row>
    <row r="579" spans="1:10" hidden="1">
      <c r="A579" s="182" t="s">
        <v>1241</v>
      </c>
      <c r="B579" s="182" t="s">
        <v>1242</v>
      </c>
      <c r="C579" s="5">
        <v>0</v>
      </c>
      <c r="D579" s="5">
        <v>170011.47</v>
      </c>
      <c r="E579" s="5">
        <v>0</v>
      </c>
      <c r="F579" s="5">
        <v>0</v>
      </c>
      <c r="G579" s="5">
        <v>0</v>
      </c>
      <c r="H579" s="5">
        <v>170011.47</v>
      </c>
      <c r="I579" s="5">
        <v>0</v>
      </c>
      <c r="J579" s="5">
        <v>170011.47</v>
      </c>
    </row>
    <row r="580" spans="1:10" hidden="1">
      <c r="A580" s="182" t="s">
        <v>1243</v>
      </c>
      <c r="B580" s="182" t="s">
        <v>1244</v>
      </c>
      <c r="C580" s="5">
        <v>0</v>
      </c>
      <c r="D580" s="5">
        <v>206360.8</v>
      </c>
      <c r="E580" s="5">
        <v>0</v>
      </c>
      <c r="F580" s="5">
        <v>0</v>
      </c>
      <c r="G580" s="5">
        <v>0</v>
      </c>
      <c r="H580" s="5">
        <v>206360.8</v>
      </c>
      <c r="I580" s="5">
        <v>0</v>
      </c>
      <c r="J580" s="5">
        <v>206360.8</v>
      </c>
    </row>
    <row r="581" spans="1:10" hidden="1">
      <c r="A581" s="182" t="s">
        <v>1245</v>
      </c>
      <c r="B581" s="182" t="s">
        <v>1246</v>
      </c>
      <c r="C581" s="5">
        <v>0</v>
      </c>
      <c r="D581" s="5">
        <v>69414.789999999994</v>
      </c>
      <c r="E581" s="5">
        <v>0</v>
      </c>
      <c r="F581" s="5">
        <v>0</v>
      </c>
      <c r="G581" s="5">
        <v>0</v>
      </c>
      <c r="H581" s="5">
        <v>69414.789999999994</v>
      </c>
      <c r="I581" s="5">
        <v>0</v>
      </c>
      <c r="J581" s="5">
        <v>69414.789999999994</v>
      </c>
    </row>
    <row r="582" spans="1:10" hidden="1">
      <c r="A582" s="182" t="s">
        <v>1247</v>
      </c>
      <c r="B582" s="182" t="s">
        <v>1248</v>
      </c>
      <c r="C582" s="5">
        <v>0</v>
      </c>
      <c r="D582" s="5">
        <v>308631</v>
      </c>
      <c r="E582" s="5">
        <v>0</v>
      </c>
      <c r="F582" s="5">
        <v>0</v>
      </c>
      <c r="G582" s="5">
        <v>0</v>
      </c>
      <c r="H582" s="5">
        <v>308631</v>
      </c>
      <c r="I582" s="5">
        <v>0</v>
      </c>
      <c r="J582" s="5">
        <v>308631</v>
      </c>
    </row>
    <row r="583" spans="1:10" hidden="1">
      <c r="A583" s="182" t="s">
        <v>1249</v>
      </c>
      <c r="B583" s="182" t="s">
        <v>1250</v>
      </c>
      <c r="C583" s="5">
        <v>0</v>
      </c>
      <c r="D583" s="5">
        <v>27640</v>
      </c>
      <c r="E583" s="5">
        <v>0</v>
      </c>
      <c r="F583" s="5">
        <v>0</v>
      </c>
      <c r="G583" s="5">
        <v>0</v>
      </c>
      <c r="H583" s="5">
        <v>27640</v>
      </c>
      <c r="I583" s="5">
        <v>0</v>
      </c>
      <c r="J583" s="5">
        <v>27640</v>
      </c>
    </row>
    <row r="584" spans="1:10" hidden="1">
      <c r="A584" s="182" t="s">
        <v>1251</v>
      </c>
      <c r="B584" s="182" t="s">
        <v>1252</v>
      </c>
      <c r="C584" s="5">
        <v>0</v>
      </c>
      <c r="D584" s="5">
        <v>45000</v>
      </c>
      <c r="E584" s="5">
        <v>0</v>
      </c>
      <c r="F584" s="5">
        <v>0</v>
      </c>
      <c r="G584" s="5">
        <v>0</v>
      </c>
      <c r="H584" s="5">
        <v>45000</v>
      </c>
      <c r="I584" s="5">
        <v>0</v>
      </c>
      <c r="J584" s="5">
        <v>45000</v>
      </c>
    </row>
    <row r="585" spans="1:10" hidden="1">
      <c r="A585" s="182" t="s">
        <v>1253</v>
      </c>
      <c r="B585" s="182" t="s">
        <v>1254</v>
      </c>
      <c r="C585" s="5">
        <v>0</v>
      </c>
      <c r="D585" s="5">
        <v>199991</v>
      </c>
      <c r="E585" s="5">
        <v>0</v>
      </c>
      <c r="F585" s="5">
        <v>0</v>
      </c>
      <c r="G585" s="5">
        <v>0</v>
      </c>
      <c r="H585" s="5">
        <v>199991</v>
      </c>
      <c r="I585" s="5">
        <v>0</v>
      </c>
      <c r="J585" s="5">
        <v>199991</v>
      </c>
    </row>
    <row r="586" spans="1:10" hidden="1">
      <c r="A586" s="182" t="s">
        <v>1255</v>
      </c>
      <c r="B586" s="182" t="s">
        <v>1256</v>
      </c>
      <c r="C586" s="5">
        <v>0</v>
      </c>
      <c r="D586" s="5">
        <v>20000</v>
      </c>
      <c r="E586" s="5">
        <v>0</v>
      </c>
      <c r="F586" s="5">
        <v>0</v>
      </c>
      <c r="G586" s="5">
        <v>0</v>
      </c>
      <c r="H586" s="5">
        <v>20000</v>
      </c>
      <c r="I586" s="5">
        <v>0</v>
      </c>
      <c r="J586" s="5">
        <v>20000</v>
      </c>
    </row>
    <row r="587" spans="1:10" hidden="1">
      <c r="A587" s="182" t="s">
        <v>1257</v>
      </c>
      <c r="B587" s="182" t="s">
        <v>1258</v>
      </c>
      <c r="C587" s="5">
        <v>0</v>
      </c>
      <c r="D587" s="5">
        <v>11000</v>
      </c>
      <c r="E587" s="5">
        <v>0</v>
      </c>
      <c r="F587" s="5">
        <v>0</v>
      </c>
      <c r="G587" s="5">
        <v>0</v>
      </c>
      <c r="H587" s="5">
        <v>11000</v>
      </c>
      <c r="I587" s="5">
        <v>0</v>
      </c>
      <c r="J587" s="5">
        <v>11000</v>
      </c>
    </row>
    <row r="588" spans="1:10" hidden="1">
      <c r="A588" s="182" t="s">
        <v>1259</v>
      </c>
      <c r="B588" s="182" t="s">
        <v>1260</v>
      </c>
      <c r="C588" s="5">
        <v>0</v>
      </c>
      <c r="D588" s="5">
        <v>5000</v>
      </c>
      <c r="E588" s="5">
        <v>0</v>
      </c>
      <c r="F588" s="5">
        <v>0</v>
      </c>
      <c r="G588" s="5">
        <v>0</v>
      </c>
      <c r="H588" s="5">
        <v>5000</v>
      </c>
      <c r="I588" s="5">
        <v>0</v>
      </c>
      <c r="J588" s="5">
        <v>5000</v>
      </c>
    </row>
    <row r="589" spans="1:10" hidden="1">
      <c r="A589" s="182" t="s">
        <v>1261</v>
      </c>
      <c r="B589" s="182" t="s">
        <v>1262</v>
      </c>
      <c r="C589" s="5">
        <v>0</v>
      </c>
      <c r="D589" s="5">
        <v>7215592.6799999997</v>
      </c>
      <c r="E589" s="5">
        <v>0</v>
      </c>
      <c r="F589" s="5">
        <v>0</v>
      </c>
      <c r="G589" s="5">
        <v>0</v>
      </c>
      <c r="H589" s="5">
        <v>7215592.6799999997</v>
      </c>
      <c r="I589" s="5">
        <v>0</v>
      </c>
      <c r="J589" s="5">
        <v>7215592.6799999997</v>
      </c>
    </row>
    <row r="590" spans="1:10" hidden="1">
      <c r="A590" s="182" t="s">
        <v>1263</v>
      </c>
      <c r="B590" s="182" t="s">
        <v>1264</v>
      </c>
      <c r="C590" s="5">
        <v>0</v>
      </c>
      <c r="D590" s="5">
        <v>6146764.3600000003</v>
      </c>
      <c r="E590" s="5">
        <v>0</v>
      </c>
      <c r="F590" s="5">
        <v>0</v>
      </c>
      <c r="G590" s="5">
        <v>0</v>
      </c>
      <c r="H590" s="5">
        <v>6146764.3600000003</v>
      </c>
      <c r="I590" s="5">
        <v>0</v>
      </c>
      <c r="J590" s="5">
        <v>6146764.3600000003</v>
      </c>
    </row>
    <row r="591" spans="1:10" hidden="1">
      <c r="A591" s="182" t="s">
        <v>1265</v>
      </c>
      <c r="B591" s="182" t="s">
        <v>1266</v>
      </c>
      <c r="C591" s="5">
        <v>0</v>
      </c>
      <c r="D591" s="5">
        <v>2476.21</v>
      </c>
      <c r="E591" s="5">
        <v>0</v>
      </c>
      <c r="F591" s="5">
        <v>0</v>
      </c>
      <c r="G591" s="5">
        <v>0</v>
      </c>
      <c r="H591" s="5">
        <v>2476.21</v>
      </c>
      <c r="I591" s="5">
        <v>0</v>
      </c>
      <c r="J591" s="5">
        <v>2476.21</v>
      </c>
    </row>
    <row r="592" spans="1:10" hidden="1">
      <c r="A592" s="182" t="s">
        <v>1267</v>
      </c>
      <c r="B592" s="182" t="s">
        <v>1268</v>
      </c>
      <c r="C592" s="5">
        <v>0</v>
      </c>
      <c r="D592" s="5">
        <v>124833.4</v>
      </c>
      <c r="E592" s="5">
        <v>0</v>
      </c>
      <c r="F592" s="5">
        <v>0</v>
      </c>
      <c r="G592" s="5">
        <v>0</v>
      </c>
      <c r="H592" s="5">
        <v>124833.4</v>
      </c>
      <c r="I592" s="5">
        <v>0</v>
      </c>
      <c r="J592" s="5">
        <v>124833.4</v>
      </c>
    </row>
    <row r="593" spans="1:10" hidden="1">
      <c r="A593" s="182" t="s">
        <v>1269</v>
      </c>
      <c r="B593" s="182" t="s">
        <v>1270</v>
      </c>
      <c r="C593" s="5">
        <v>0</v>
      </c>
      <c r="D593" s="5">
        <v>436499.47</v>
      </c>
      <c r="E593" s="5">
        <v>0</v>
      </c>
      <c r="F593" s="5">
        <v>0</v>
      </c>
      <c r="G593" s="5">
        <v>0</v>
      </c>
      <c r="H593" s="5">
        <v>436499.47</v>
      </c>
      <c r="I593" s="5">
        <v>0</v>
      </c>
      <c r="J593" s="5">
        <v>436499.47</v>
      </c>
    </row>
    <row r="594" spans="1:10" hidden="1">
      <c r="A594" s="182" t="s">
        <v>1271</v>
      </c>
      <c r="B594" s="182" t="s">
        <v>1272</v>
      </c>
      <c r="C594" s="5">
        <v>0</v>
      </c>
      <c r="D594" s="5">
        <v>374380.01</v>
      </c>
      <c r="E594" s="5">
        <v>0</v>
      </c>
      <c r="F594" s="5">
        <v>0</v>
      </c>
      <c r="G594" s="5">
        <v>0</v>
      </c>
      <c r="H594" s="5">
        <v>374380.01</v>
      </c>
      <c r="I594" s="5">
        <v>0</v>
      </c>
      <c r="J594" s="5">
        <v>374380.01</v>
      </c>
    </row>
    <row r="595" spans="1:10" hidden="1">
      <c r="A595" s="182" t="s">
        <v>1273</v>
      </c>
      <c r="B595" s="182" t="s">
        <v>1274</v>
      </c>
      <c r="C595" s="5">
        <v>0</v>
      </c>
      <c r="D595" s="5">
        <v>150852.14000000001</v>
      </c>
      <c r="E595" s="5">
        <v>0</v>
      </c>
      <c r="F595" s="5">
        <v>0</v>
      </c>
      <c r="G595" s="5">
        <v>0</v>
      </c>
      <c r="H595" s="5">
        <v>150852.14000000001</v>
      </c>
      <c r="I595" s="5">
        <v>0</v>
      </c>
      <c r="J595" s="5">
        <v>150852.14000000001</v>
      </c>
    </row>
    <row r="596" spans="1:10" hidden="1">
      <c r="A596" s="182" t="s">
        <v>1275</v>
      </c>
      <c r="B596" s="182" t="s">
        <v>1276</v>
      </c>
      <c r="C596" s="5">
        <v>0</v>
      </c>
      <c r="D596" s="5">
        <v>276673.34000000003</v>
      </c>
      <c r="E596" s="5">
        <v>0</v>
      </c>
      <c r="F596" s="5">
        <v>0</v>
      </c>
      <c r="G596" s="5">
        <v>0</v>
      </c>
      <c r="H596" s="5">
        <v>276673.34000000003</v>
      </c>
      <c r="I596" s="5">
        <v>0</v>
      </c>
      <c r="J596" s="5">
        <v>276673.34000000003</v>
      </c>
    </row>
    <row r="597" spans="1:10" hidden="1">
      <c r="A597" s="182" t="s">
        <v>1277</v>
      </c>
      <c r="B597" s="182" t="s">
        <v>1278</v>
      </c>
      <c r="C597" s="5">
        <v>0</v>
      </c>
      <c r="D597" s="5">
        <v>197719.93</v>
      </c>
      <c r="E597" s="5">
        <v>0</v>
      </c>
      <c r="F597" s="5">
        <v>0</v>
      </c>
      <c r="G597" s="5">
        <v>0</v>
      </c>
      <c r="H597" s="5">
        <v>197719.93</v>
      </c>
      <c r="I597" s="5">
        <v>0</v>
      </c>
      <c r="J597" s="5">
        <v>197719.93</v>
      </c>
    </row>
    <row r="598" spans="1:10" hidden="1">
      <c r="A598" s="182" t="s">
        <v>1279</v>
      </c>
      <c r="B598" s="182" t="s">
        <v>1280</v>
      </c>
      <c r="C598" s="5">
        <v>0</v>
      </c>
      <c r="D598" s="5">
        <v>161532.48000000001</v>
      </c>
      <c r="E598" s="5">
        <v>0</v>
      </c>
      <c r="F598" s="5">
        <v>0</v>
      </c>
      <c r="G598" s="5">
        <v>0</v>
      </c>
      <c r="H598" s="5">
        <v>161532.48000000001</v>
      </c>
      <c r="I598" s="5">
        <v>0</v>
      </c>
      <c r="J598" s="5">
        <v>161532.48000000001</v>
      </c>
    </row>
    <row r="599" spans="1:10" hidden="1">
      <c r="A599" s="182" t="s">
        <v>1281</v>
      </c>
      <c r="B599" s="182" t="s">
        <v>1282</v>
      </c>
      <c r="C599" s="5">
        <v>0</v>
      </c>
      <c r="D599" s="5">
        <v>176184.45</v>
      </c>
      <c r="E599" s="5">
        <v>0</v>
      </c>
      <c r="F599" s="5">
        <v>0</v>
      </c>
      <c r="G599" s="5">
        <v>0</v>
      </c>
      <c r="H599" s="5">
        <v>176184.45</v>
      </c>
      <c r="I599" s="5">
        <v>0</v>
      </c>
      <c r="J599" s="5">
        <v>176184.45</v>
      </c>
    </row>
    <row r="600" spans="1:10" hidden="1">
      <c r="A600" s="182" t="s">
        <v>1283</v>
      </c>
      <c r="B600" s="182" t="s">
        <v>1284</v>
      </c>
      <c r="C600" s="5">
        <v>0</v>
      </c>
      <c r="D600" s="5">
        <v>94289.31</v>
      </c>
      <c r="E600" s="5">
        <v>0</v>
      </c>
      <c r="F600" s="5">
        <v>0</v>
      </c>
      <c r="G600" s="5">
        <v>0</v>
      </c>
      <c r="H600" s="5">
        <v>94289.31</v>
      </c>
      <c r="I600" s="5">
        <v>0</v>
      </c>
      <c r="J600" s="5">
        <v>94289.31</v>
      </c>
    </row>
    <row r="601" spans="1:10" hidden="1">
      <c r="A601" s="182" t="s">
        <v>1285</v>
      </c>
      <c r="B601" s="182" t="s">
        <v>1286</v>
      </c>
      <c r="C601" s="5">
        <v>0</v>
      </c>
      <c r="D601" s="5">
        <v>19301.8</v>
      </c>
      <c r="E601" s="5">
        <v>0</v>
      </c>
      <c r="F601" s="5">
        <v>0</v>
      </c>
      <c r="G601" s="5">
        <v>0</v>
      </c>
      <c r="H601" s="5">
        <v>19301.8</v>
      </c>
      <c r="I601" s="5">
        <v>0</v>
      </c>
      <c r="J601" s="5">
        <v>19301.8</v>
      </c>
    </row>
    <row r="602" spans="1:10" hidden="1">
      <c r="A602" s="182" t="s">
        <v>1287</v>
      </c>
      <c r="B602" s="182" t="s">
        <v>1288</v>
      </c>
      <c r="C602" s="5">
        <v>0</v>
      </c>
      <c r="D602" s="5">
        <v>945731.5</v>
      </c>
      <c r="E602" s="5">
        <v>0</v>
      </c>
      <c r="F602" s="5">
        <v>0</v>
      </c>
      <c r="G602" s="5">
        <v>0</v>
      </c>
      <c r="H602" s="5">
        <v>945731.5</v>
      </c>
      <c r="I602" s="5">
        <v>0</v>
      </c>
      <c r="J602" s="5">
        <v>945731.5</v>
      </c>
    </row>
    <row r="603" spans="1:10" hidden="1">
      <c r="A603" s="182" t="s">
        <v>1289</v>
      </c>
      <c r="B603" s="182" t="s">
        <v>1290</v>
      </c>
      <c r="C603" s="5">
        <v>0</v>
      </c>
      <c r="D603" s="5">
        <v>226112.54</v>
      </c>
      <c r="E603" s="5">
        <v>0</v>
      </c>
      <c r="F603" s="5">
        <v>0</v>
      </c>
      <c r="G603" s="5">
        <v>0</v>
      </c>
      <c r="H603" s="5">
        <v>226112.54</v>
      </c>
      <c r="I603" s="5">
        <v>0</v>
      </c>
      <c r="J603" s="5">
        <v>226112.54</v>
      </c>
    </row>
    <row r="604" spans="1:10" hidden="1">
      <c r="A604" s="182" t="s">
        <v>1291</v>
      </c>
      <c r="B604" s="182" t="s">
        <v>1292</v>
      </c>
      <c r="C604" s="5">
        <v>0</v>
      </c>
      <c r="D604" s="5">
        <v>76866.559999999998</v>
      </c>
      <c r="E604" s="5">
        <v>0</v>
      </c>
      <c r="F604" s="5">
        <v>0</v>
      </c>
      <c r="G604" s="5">
        <v>0</v>
      </c>
      <c r="H604" s="5">
        <v>76866.559999999998</v>
      </c>
      <c r="I604" s="5">
        <v>0</v>
      </c>
      <c r="J604" s="5">
        <v>76866.559999999998</v>
      </c>
    </row>
    <row r="605" spans="1:10" hidden="1">
      <c r="A605" s="182" t="s">
        <v>1293</v>
      </c>
      <c r="B605" s="182" t="s">
        <v>1294</v>
      </c>
      <c r="C605" s="5">
        <v>0</v>
      </c>
      <c r="D605" s="5">
        <v>182079.63</v>
      </c>
      <c r="E605" s="5">
        <v>0</v>
      </c>
      <c r="F605" s="5">
        <v>0</v>
      </c>
      <c r="G605" s="5">
        <v>0</v>
      </c>
      <c r="H605" s="5">
        <v>182079.63</v>
      </c>
      <c r="I605" s="5">
        <v>0</v>
      </c>
      <c r="J605" s="5">
        <v>182079.63</v>
      </c>
    </row>
    <row r="606" spans="1:10" hidden="1">
      <c r="A606" s="182" t="s">
        <v>1295</v>
      </c>
      <c r="B606" s="182" t="s">
        <v>1296</v>
      </c>
      <c r="C606" s="5">
        <v>0</v>
      </c>
      <c r="D606" s="5">
        <v>100000</v>
      </c>
      <c r="E606" s="5">
        <v>0</v>
      </c>
      <c r="F606" s="5">
        <v>0</v>
      </c>
      <c r="G606" s="5">
        <v>0</v>
      </c>
      <c r="H606" s="5">
        <v>100000</v>
      </c>
      <c r="I606" s="5">
        <v>0</v>
      </c>
      <c r="J606" s="5">
        <v>100000</v>
      </c>
    </row>
    <row r="607" spans="1:10" hidden="1">
      <c r="A607" s="182" t="s">
        <v>1297</v>
      </c>
      <c r="B607" s="182" t="s">
        <v>1298</v>
      </c>
      <c r="C607" s="5">
        <v>0</v>
      </c>
      <c r="D607" s="5">
        <v>392829.61</v>
      </c>
      <c r="E607" s="5">
        <v>0</v>
      </c>
      <c r="F607" s="5">
        <v>0</v>
      </c>
      <c r="G607" s="5">
        <v>0</v>
      </c>
      <c r="H607" s="5">
        <v>392829.61</v>
      </c>
      <c r="I607" s="5">
        <v>0</v>
      </c>
      <c r="J607" s="5">
        <v>392829.61</v>
      </c>
    </row>
    <row r="608" spans="1:10" hidden="1">
      <c r="A608" s="182" t="s">
        <v>1299</v>
      </c>
      <c r="B608" s="182" t="s">
        <v>1300</v>
      </c>
      <c r="C608" s="5">
        <v>0</v>
      </c>
      <c r="D608" s="5">
        <v>1697754.91</v>
      </c>
      <c r="E608" s="5">
        <v>0</v>
      </c>
      <c r="F608" s="5">
        <v>0</v>
      </c>
      <c r="G608" s="5">
        <v>0</v>
      </c>
      <c r="H608" s="5">
        <v>1697754.91</v>
      </c>
      <c r="I608" s="5">
        <v>0</v>
      </c>
      <c r="J608" s="5">
        <v>1697754.91</v>
      </c>
    </row>
    <row r="609" spans="1:10" hidden="1">
      <c r="A609" s="182" t="s">
        <v>1301</v>
      </c>
      <c r="B609" s="182" t="s">
        <v>1302</v>
      </c>
      <c r="C609" s="5">
        <v>0</v>
      </c>
      <c r="D609" s="5">
        <v>106446.81</v>
      </c>
      <c r="E609" s="5">
        <v>0</v>
      </c>
      <c r="F609" s="5">
        <v>0</v>
      </c>
      <c r="G609" s="5">
        <v>0</v>
      </c>
      <c r="H609" s="5">
        <v>106446.81</v>
      </c>
      <c r="I609" s="5">
        <v>0</v>
      </c>
      <c r="J609" s="5">
        <v>106446.81</v>
      </c>
    </row>
    <row r="610" spans="1:10" hidden="1">
      <c r="A610" s="182" t="s">
        <v>1303</v>
      </c>
      <c r="B610" s="182" t="s">
        <v>1304</v>
      </c>
      <c r="C610" s="5">
        <v>0</v>
      </c>
      <c r="D610" s="5">
        <v>233400</v>
      </c>
      <c r="E610" s="5">
        <v>0</v>
      </c>
      <c r="F610" s="5">
        <v>0</v>
      </c>
      <c r="G610" s="5">
        <v>0</v>
      </c>
      <c r="H610" s="5">
        <v>233400</v>
      </c>
      <c r="I610" s="5">
        <v>0</v>
      </c>
      <c r="J610" s="5">
        <v>233400</v>
      </c>
    </row>
    <row r="611" spans="1:10" hidden="1">
      <c r="A611" s="182" t="s">
        <v>1305</v>
      </c>
      <c r="B611" s="182" t="s">
        <v>1306</v>
      </c>
      <c r="C611" s="5">
        <v>0</v>
      </c>
      <c r="D611" s="5">
        <v>85068.01</v>
      </c>
      <c r="E611" s="5">
        <v>0</v>
      </c>
      <c r="F611" s="5">
        <v>0</v>
      </c>
      <c r="G611" s="5">
        <v>0</v>
      </c>
      <c r="H611" s="5">
        <v>85068.01</v>
      </c>
      <c r="I611" s="5">
        <v>0</v>
      </c>
      <c r="J611" s="5">
        <v>85068.01</v>
      </c>
    </row>
    <row r="612" spans="1:10" hidden="1">
      <c r="A612" s="182" t="s">
        <v>1307</v>
      </c>
      <c r="B612" s="182" t="s">
        <v>1308</v>
      </c>
      <c r="C612" s="5">
        <v>0</v>
      </c>
      <c r="D612" s="5">
        <v>85732.25</v>
      </c>
      <c r="E612" s="5">
        <v>0</v>
      </c>
      <c r="F612" s="5">
        <v>0</v>
      </c>
      <c r="G612" s="5">
        <v>0</v>
      </c>
      <c r="H612" s="5">
        <v>85732.25</v>
      </c>
      <c r="I612" s="5">
        <v>0</v>
      </c>
      <c r="J612" s="5">
        <v>85732.25</v>
      </c>
    </row>
    <row r="613" spans="1:10" hidden="1">
      <c r="A613" s="182" t="s">
        <v>1309</v>
      </c>
      <c r="B613" s="182" t="s">
        <v>1310</v>
      </c>
      <c r="C613" s="5">
        <v>0</v>
      </c>
      <c r="D613" s="5">
        <v>1068828.32</v>
      </c>
      <c r="E613" s="5">
        <v>0</v>
      </c>
      <c r="F613" s="5">
        <v>0</v>
      </c>
      <c r="G613" s="5">
        <v>0</v>
      </c>
      <c r="H613" s="5">
        <v>1068828.32</v>
      </c>
      <c r="I613" s="5">
        <v>0</v>
      </c>
      <c r="J613" s="5">
        <v>1068828.32</v>
      </c>
    </row>
    <row r="614" spans="1:10" hidden="1">
      <c r="A614" s="182" t="s">
        <v>1311</v>
      </c>
      <c r="B614" s="182" t="s">
        <v>1312</v>
      </c>
      <c r="C614" s="5">
        <v>0</v>
      </c>
      <c r="D614" s="5">
        <v>117211.92</v>
      </c>
      <c r="E614" s="5">
        <v>0</v>
      </c>
      <c r="F614" s="5">
        <v>0</v>
      </c>
      <c r="G614" s="5">
        <v>0</v>
      </c>
      <c r="H614" s="5">
        <v>117211.92</v>
      </c>
      <c r="I614" s="5">
        <v>0</v>
      </c>
      <c r="J614" s="5">
        <v>117211.92</v>
      </c>
    </row>
    <row r="615" spans="1:10" hidden="1">
      <c r="A615" s="182" t="s">
        <v>1313</v>
      </c>
      <c r="B615" s="182" t="s">
        <v>1314</v>
      </c>
      <c r="C615" s="5">
        <v>0</v>
      </c>
      <c r="D615" s="5">
        <v>106449.32</v>
      </c>
      <c r="E615" s="5">
        <v>0</v>
      </c>
      <c r="F615" s="5">
        <v>0</v>
      </c>
      <c r="G615" s="5">
        <v>0</v>
      </c>
      <c r="H615" s="5">
        <v>106449.32</v>
      </c>
      <c r="I615" s="5">
        <v>0</v>
      </c>
      <c r="J615" s="5">
        <v>106449.32</v>
      </c>
    </row>
    <row r="616" spans="1:10" hidden="1">
      <c r="A616" s="182" t="s">
        <v>1315</v>
      </c>
      <c r="B616" s="182" t="s">
        <v>1316</v>
      </c>
      <c r="C616" s="5">
        <v>0</v>
      </c>
      <c r="D616" s="5">
        <v>101598.39999999999</v>
      </c>
      <c r="E616" s="5">
        <v>0</v>
      </c>
      <c r="F616" s="5">
        <v>0</v>
      </c>
      <c r="G616" s="5">
        <v>0</v>
      </c>
      <c r="H616" s="5">
        <v>101598.39999999999</v>
      </c>
      <c r="I616" s="5">
        <v>0</v>
      </c>
      <c r="J616" s="5">
        <v>101598.39999999999</v>
      </c>
    </row>
    <row r="617" spans="1:10" hidden="1">
      <c r="A617" s="182" t="s">
        <v>1317</v>
      </c>
      <c r="B617" s="182" t="s">
        <v>1318</v>
      </c>
      <c r="C617" s="5">
        <v>0</v>
      </c>
      <c r="D617" s="5">
        <v>15513.43</v>
      </c>
      <c r="E617" s="5">
        <v>0</v>
      </c>
      <c r="F617" s="5">
        <v>0</v>
      </c>
      <c r="G617" s="5">
        <v>0</v>
      </c>
      <c r="H617" s="5">
        <v>15513.43</v>
      </c>
      <c r="I617" s="5">
        <v>0</v>
      </c>
      <c r="J617" s="5">
        <v>15513.43</v>
      </c>
    </row>
    <row r="618" spans="1:10" hidden="1">
      <c r="A618" s="182" t="s">
        <v>1319</v>
      </c>
      <c r="B618" s="182" t="s">
        <v>1320</v>
      </c>
      <c r="C618" s="5">
        <v>0</v>
      </c>
      <c r="D618" s="5">
        <v>99629.95</v>
      </c>
      <c r="E618" s="5">
        <v>0</v>
      </c>
      <c r="F618" s="5">
        <v>0</v>
      </c>
      <c r="G618" s="5">
        <v>0</v>
      </c>
      <c r="H618" s="5">
        <v>99629.95</v>
      </c>
      <c r="I618" s="5">
        <v>0</v>
      </c>
      <c r="J618" s="5">
        <v>99629.95</v>
      </c>
    </row>
    <row r="619" spans="1:10" hidden="1">
      <c r="A619" s="182" t="s">
        <v>1321</v>
      </c>
      <c r="B619" s="182" t="s">
        <v>1322</v>
      </c>
      <c r="C619" s="5">
        <v>0</v>
      </c>
      <c r="D619" s="5">
        <v>54775.77</v>
      </c>
      <c r="E619" s="5">
        <v>0</v>
      </c>
      <c r="F619" s="5">
        <v>0</v>
      </c>
      <c r="G619" s="5">
        <v>0</v>
      </c>
      <c r="H619" s="5">
        <v>54775.77</v>
      </c>
      <c r="I619" s="5">
        <v>0</v>
      </c>
      <c r="J619" s="5">
        <v>54775.77</v>
      </c>
    </row>
    <row r="620" spans="1:10" hidden="1">
      <c r="A620" s="182" t="s">
        <v>1323</v>
      </c>
      <c r="B620" s="182" t="s">
        <v>1324</v>
      </c>
      <c r="C620" s="5">
        <v>0</v>
      </c>
      <c r="D620" s="5">
        <v>117894.65</v>
      </c>
      <c r="E620" s="5">
        <v>0</v>
      </c>
      <c r="F620" s="5">
        <v>0</v>
      </c>
      <c r="G620" s="5">
        <v>0</v>
      </c>
      <c r="H620" s="5">
        <v>117894.65</v>
      </c>
      <c r="I620" s="5">
        <v>0</v>
      </c>
      <c r="J620" s="5">
        <v>117894.65</v>
      </c>
    </row>
    <row r="621" spans="1:10" hidden="1">
      <c r="A621" s="182" t="s">
        <v>1325</v>
      </c>
      <c r="B621" s="182" t="s">
        <v>1326</v>
      </c>
      <c r="C621" s="5">
        <v>0</v>
      </c>
      <c r="D621" s="5">
        <v>23964</v>
      </c>
      <c r="E621" s="5">
        <v>0</v>
      </c>
      <c r="F621" s="5">
        <v>0</v>
      </c>
      <c r="G621" s="5">
        <v>0</v>
      </c>
      <c r="H621" s="5">
        <v>23964</v>
      </c>
      <c r="I621" s="5">
        <v>0</v>
      </c>
      <c r="J621" s="5">
        <v>23964</v>
      </c>
    </row>
    <row r="622" spans="1:10" hidden="1">
      <c r="A622" s="182" t="s">
        <v>1327</v>
      </c>
      <c r="B622" s="182" t="s">
        <v>1328</v>
      </c>
      <c r="C622" s="5">
        <v>0</v>
      </c>
      <c r="D622" s="5">
        <v>52313.41</v>
      </c>
      <c r="E622" s="5">
        <v>0</v>
      </c>
      <c r="F622" s="5">
        <v>0</v>
      </c>
      <c r="G622" s="5">
        <v>0</v>
      </c>
      <c r="H622" s="5">
        <v>52313.41</v>
      </c>
      <c r="I622" s="5">
        <v>0</v>
      </c>
      <c r="J622" s="5">
        <v>52313.41</v>
      </c>
    </row>
    <row r="623" spans="1:10" hidden="1">
      <c r="A623" s="182" t="s">
        <v>1329</v>
      </c>
      <c r="B623" s="182" t="s">
        <v>1330</v>
      </c>
      <c r="C623" s="5">
        <v>0</v>
      </c>
      <c r="D623" s="5">
        <v>18552.27</v>
      </c>
      <c r="E623" s="5">
        <v>0</v>
      </c>
      <c r="F623" s="5">
        <v>0</v>
      </c>
      <c r="G623" s="5">
        <v>0</v>
      </c>
      <c r="H623" s="5">
        <v>18552.27</v>
      </c>
      <c r="I623" s="5">
        <v>0</v>
      </c>
      <c r="J623" s="5">
        <v>18552.27</v>
      </c>
    </row>
    <row r="624" spans="1:10" hidden="1">
      <c r="A624" s="182" t="s">
        <v>1331</v>
      </c>
      <c r="B624" s="182" t="s">
        <v>1332</v>
      </c>
      <c r="C624" s="5">
        <v>0</v>
      </c>
      <c r="D624" s="5">
        <v>13767.32</v>
      </c>
      <c r="E624" s="5">
        <v>0</v>
      </c>
      <c r="F624" s="5">
        <v>0</v>
      </c>
      <c r="G624" s="5">
        <v>0</v>
      </c>
      <c r="H624" s="5">
        <v>13767.32</v>
      </c>
      <c r="I624" s="5">
        <v>0</v>
      </c>
      <c r="J624" s="5">
        <v>13767.32</v>
      </c>
    </row>
    <row r="625" spans="1:10" hidden="1">
      <c r="A625" s="182" t="s">
        <v>1333</v>
      </c>
      <c r="B625" s="182" t="s">
        <v>1334</v>
      </c>
      <c r="C625" s="5">
        <v>0</v>
      </c>
      <c r="D625" s="5">
        <v>17607.96</v>
      </c>
      <c r="E625" s="5">
        <v>0</v>
      </c>
      <c r="F625" s="5">
        <v>0</v>
      </c>
      <c r="G625" s="5">
        <v>0</v>
      </c>
      <c r="H625" s="5">
        <v>17607.96</v>
      </c>
      <c r="I625" s="5">
        <v>0</v>
      </c>
      <c r="J625" s="5">
        <v>17607.96</v>
      </c>
    </row>
    <row r="626" spans="1:10" hidden="1">
      <c r="A626" s="182" t="s">
        <v>1335</v>
      </c>
      <c r="B626" s="182" t="s">
        <v>1336</v>
      </c>
      <c r="C626" s="5">
        <v>0</v>
      </c>
      <c r="D626" s="5">
        <v>10762.7</v>
      </c>
      <c r="E626" s="5">
        <v>0</v>
      </c>
      <c r="F626" s="5">
        <v>0</v>
      </c>
      <c r="G626" s="5">
        <v>0</v>
      </c>
      <c r="H626" s="5">
        <v>10762.7</v>
      </c>
      <c r="I626" s="5">
        <v>0</v>
      </c>
      <c r="J626" s="5">
        <v>10762.7</v>
      </c>
    </row>
    <row r="627" spans="1:10" hidden="1">
      <c r="A627" s="182" t="s">
        <v>1337</v>
      </c>
      <c r="B627" s="182" t="s">
        <v>1338</v>
      </c>
      <c r="C627" s="5">
        <v>0</v>
      </c>
      <c r="D627" s="5">
        <v>142176.29</v>
      </c>
      <c r="E627" s="5">
        <v>0</v>
      </c>
      <c r="F627" s="5">
        <v>0</v>
      </c>
      <c r="G627" s="5">
        <v>0</v>
      </c>
      <c r="H627" s="5">
        <v>142176.29</v>
      </c>
      <c r="I627" s="5">
        <v>0</v>
      </c>
      <c r="J627" s="5">
        <v>142176.29</v>
      </c>
    </row>
    <row r="628" spans="1:10" hidden="1">
      <c r="A628" s="182" t="s">
        <v>1339</v>
      </c>
      <c r="B628" s="182" t="s">
        <v>1340</v>
      </c>
      <c r="C628" s="5">
        <v>0</v>
      </c>
      <c r="D628" s="5">
        <v>176610.93</v>
      </c>
      <c r="E628" s="5">
        <v>0</v>
      </c>
      <c r="F628" s="5">
        <v>0</v>
      </c>
      <c r="G628" s="5">
        <v>0</v>
      </c>
      <c r="H628" s="5">
        <v>176610.93</v>
      </c>
      <c r="I628" s="5">
        <v>0</v>
      </c>
      <c r="J628" s="5">
        <v>176610.93</v>
      </c>
    </row>
    <row r="629" spans="1:10" hidden="1">
      <c r="A629" s="182" t="s">
        <v>1341</v>
      </c>
      <c r="B629" s="182" t="s">
        <v>1342</v>
      </c>
      <c r="C629" s="5">
        <v>3</v>
      </c>
      <c r="D629" s="5">
        <v>9339580.3399999999</v>
      </c>
      <c r="E629" s="5">
        <v>0</v>
      </c>
      <c r="F629" s="5">
        <v>1650778.27</v>
      </c>
      <c r="G629" s="5">
        <v>3</v>
      </c>
      <c r="H629" s="5">
        <v>10990358.609999999</v>
      </c>
      <c r="I629" s="5">
        <v>0</v>
      </c>
      <c r="J629" s="5">
        <v>10990355.609999999</v>
      </c>
    </row>
    <row r="630" spans="1:10" hidden="1">
      <c r="A630" s="182" t="s">
        <v>1343</v>
      </c>
      <c r="B630" s="182" t="s">
        <v>1344</v>
      </c>
      <c r="C630" s="5">
        <v>0</v>
      </c>
      <c r="D630" s="5">
        <v>6582159.3899999997</v>
      </c>
      <c r="E630" s="5">
        <v>0</v>
      </c>
      <c r="F630" s="5">
        <v>58739.73</v>
      </c>
      <c r="G630" s="5">
        <v>0</v>
      </c>
      <c r="H630" s="5">
        <v>6640899.1200000001</v>
      </c>
      <c r="I630" s="5">
        <v>0</v>
      </c>
      <c r="J630" s="5">
        <v>6640899.1200000001</v>
      </c>
    </row>
    <row r="631" spans="1:10" hidden="1">
      <c r="A631" s="182" t="s">
        <v>1345</v>
      </c>
      <c r="B631" s="182" t="s">
        <v>1346</v>
      </c>
      <c r="C631" s="5">
        <v>0</v>
      </c>
      <c r="D631" s="5">
        <v>160569.22</v>
      </c>
      <c r="E631" s="5">
        <v>0</v>
      </c>
      <c r="F631" s="5">
        <v>0</v>
      </c>
      <c r="G631" s="5">
        <v>0</v>
      </c>
      <c r="H631" s="5">
        <v>160569.22</v>
      </c>
      <c r="I631" s="5">
        <v>0</v>
      </c>
      <c r="J631" s="5">
        <v>160569.22</v>
      </c>
    </row>
    <row r="632" spans="1:10" hidden="1">
      <c r="A632" s="182" t="s">
        <v>1347</v>
      </c>
      <c r="B632" s="182" t="s">
        <v>1348</v>
      </c>
      <c r="C632" s="5">
        <v>0</v>
      </c>
      <c r="D632" s="5">
        <v>160531.54999999999</v>
      </c>
      <c r="E632" s="5">
        <v>0</v>
      </c>
      <c r="F632" s="5">
        <v>0</v>
      </c>
      <c r="G632" s="5">
        <v>0</v>
      </c>
      <c r="H632" s="5">
        <v>160531.54999999999</v>
      </c>
      <c r="I632" s="5">
        <v>0</v>
      </c>
      <c r="J632" s="5">
        <v>160531.54999999999</v>
      </c>
    </row>
    <row r="633" spans="1:10" hidden="1">
      <c r="A633" s="182" t="s">
        <v>1349</v>
      </c>
      <c r="B633" s="182" t="s">
        <v>1350</v>
      </c>
      <c r="C633" s="5">
        <v>0</v>
      </c>
      <c r="D633" s="5">
        <v>117051.36</v>
      </c>
      <c r="E633" s="5">
        <v>0</v>
      </c>
      <c r="F633" s="5">
        <v>0</v>
      </c>
      <c r="G633" s="5">
        <v>0</v>
      </c>
      <c r="H633" s="5">
        <v>117051.36</v>
      </c>
      <c r="I633" s="5">
        <v>0</v>
      </c>
      <c r="J633" s="5">
        <v>117051.36</v>
      </c>
    </row>
    <row r="634" spans="1:10" hidden="1">
      <c r="A634" s="182" t="s">
        <v>1351</v>
      </c>
      <c r="B634" s="182" t="s">
        <v>1352</v>
      </c>
      <c r="C634" s="5">
        <v>0</v>
      </c>
      <c r="D634" s="5">
        <v>516559.99</v>
      </c>
      <c r="E634" s="5">
        <v>0</v>
      </c>
      <c r="F634" s="5">
        <v>0</v>
      </c>
      <c r="G634" s="5">
        <v>0</v>
      </c>
      <c r="H634" s="5">
        <v>516559.99</v>
      </c>
      <c r="I634" s="5">
        <v>0</v>
      </c>
      <c r="J634" s="5">
        <v>516559.99</v>
      </c>
    </row>
    <row r="635" spans="1:10" hidden="1">
      <c r="A635" s="182" t="s">
        <v>1353</v>
      </c>
      <c r="B635" s="182" t="s">
        <v>1354</v>
      </c>
      <c r="C635" s="5">
        <v>0</v>
      </c>
      <c r="D635" s="5">
        <v>261208.2</v>
      </c>
      <c r="E635" s="5">
        <v>0</v>
      </c>
      <c r="F635" s="5">
        <v>0</v>
      </c>
      <c r="G635" s="5">
        <v>0</v>
      </c>
      <c r="H635" s="5">
        <v>261208.2</v>
      </c>
      <c r="I635" s="5">
        <v>0</v>
      </c>
      <c r="J635" s="5">
        <v>261208.2</v>
      </c>
    </row>
    <row r="636" spans="1:10" hidden="1">
      <c r="A636" s="182" t="s">
        <v>1355</v>
      </c>
      <c r="B636" s="182" t="s">
        <v>1356</v>
      </c>
      <c r="C636" s="5">
        <v>0</v>
      </c>
      <c r="D636" s="5">
        <v>100000</v>
      </c>
      <c r="E636" s="5">
        <v>0</v>
      </c>
      <c r="F636" s="5">
        <v>0</v>
      </c>
      <c r="G636" s="5">
        <v>0</v>
      </c>
      <c r="H636" s="5">
        <v>100000</v>
      </c>
      <c r="I636" s="5">
        <v>0</v>
      </c>
      <c r="J636" s="5">
        <v>100000</v>
      </c>
    </row>
    <row r="637" spans="1:10" hidden="1">
      <c r="A637" s="182" t="s">
        <v>1357</v>
      </c>
      <c r="B637" s="182" t="s">
        <v>1358</v>
      </c>
      <c r="C637" s="5">
        <v>0</v>
      </c>
      <c r="D637" s="5">
        <v>30464</v>
      </c>
      <c r="E637" s="5">
        <v>0</v>
      </c>
      <c r="F637" s="5">
        <v>0</v>
      </c>
      <c r="G637" s="5">
        <v>0</v>
      </c>
      <c r="H637" s="5">
        <v>30464</v>
      </c>
      <c r="I637" s="5">
        <v>0</v>
      </c>
      <c r="J637" s="5">
        <v>30464</v>
      </c>
    </row>
    <row r="638" spans="1:10" hidden="1">
      <c r="A638" s="182" t="s">
        <v>1359</v>
      </c>
      <c r="B638" s="182" t="s">
        <v>1360</v>
      </c>
      <c r="C638" s="5">
        <v>0</v>
      </c>
      <c r="D638" s="5">
        <v>157072.92000000001</v>
      </c>
      <c r="E638" s="5">
        <v>0</v>
      </c>
      <c r="F638" s="5">
        <v>0</v>
      </c>
      <c r="G638" s="5">
        <v>0</v>
      </c>
      <c r="H638" s="5">
        <v>157072.92000000001</v>
      </c>
      <c r="I638" s="5">
        <v>0</v>
      </c>
      <c r="J638" s="5">
        <v>157072.92000000001</v>
      </c>
    </row>
    <row r="639" spans="1:10" hidden="1">
      <c r="A639" s="182" t="s">
        <v>1361</v>
      </c>
      <c r="B639" s="182" t="s">
        <v>1362</v>
      </c>
      <c r="C639" s="5">
        <v>0</v>
      </c>
      <c r="D639" s="5">
        <v>10886.75</v>
      </c>
      <c r="E639" s="5">
        <v>0</v>
      </c>
      <c r="F639" s="5">
        <v>0</v>
      </c>
      <c r="G639" s="5">
        <v>0</v>
      </c>
      <c r="H639" s="5">
        <v>10886.75</v>
      </c>
      <c r="I639" s="5">
        <v>0</v>
      </c>
      <c r="J639" s="5">
        <v>10886.75</v>
      </c>
    </row>
    <row r="640" spans="1:10" hidden="1">
      <c r="A640" s="182" t="s">
        <v>1363</v>
      </c>
      <c r="B640" s="182" t="s">
        <v>1364</v>
      </c>
      <c r="C640" s="5">
        <v>0</v>
      </c>
      <c r="D640" s="5">
        <v>7580.81</v>
      </c>
      <c r="E640" s="5">
        <v>0</v>
      </c>
      <c r="F640" s="5">
        <v>0</v>
      </c>
      <c r="G640" s="5">
        <v>0</v>
      </c>
      <c r="H640" s="5">
        <v>7580.81</v>
      </c>
      <c r="I640" s="5">
        <v>0</v>
      </c>
      <c r="J640" s="5">
        <v>7580.81</v>
      </c>
    </row>
    <row r="641" spans="1:10" hidden="1">
      <c r="A641" s="182" t="s">
        <v>1365</v>
      </c>
      <c r="B641" s="182" t="s">
        <v>1366</v>
      </c>
      <c r="C641" s="5">
        <v>0</v>
      </c>
      <c r="D641" s="5">
        <v>7580.81</v>
      </c>
      <c r="E641" s="5">
        <v>0</v>
      </c>
      <c r="F641" s="5">
        <v>0</v>
      </c>
      <c r="G641" s="5">
        <v>0</v>
      </c>
      <c r="H641" s="5">
        <v>7580.81</v>
      </c>
      <c r="I641" s="5">
        <v>0</v>
      </c>
      <c r="J641" s="5">
        <v>7580.81</v>
      </c>
    </row>
    <row r="642" spans="1:10" hidden="1">
      <c r="A642" s="182" t="s">
        <v>1367</v>
      </c>
      <c r="B642" s="182" t="s">
        <v>1368</v>
      </c>
      <c r="C642" s="5">
        <v>0</v>
      </c>
      <c r="D642" s="5">
        <v>7453.67</v>
      </c>
      <c r="E642" s="5">
        <v>0</v>
      </c>
      <c r="F642" s="5">
        <v>0</v>
      </c>
      <c r="G642" s="5">
        <v>0</v>
      </c>
      <c r="H642" s="5">
        <v>7453.67</v>
      </c>
      <c r="I642" s="5">
        <v>0</v>
      </c>
      <c r="J642" s="5">
        <v>7453.67</v>
      </c>
    </row>
    <row r="643" spans="1:10" hidden="1">
      <c r="A643" s="182" t="s">
        <v>1369</v>
      </c>
      <c r="B643" s="182" t="s">
        <v>1370</v>
      </c>
      <c r="C643" s="5">
        <v>0</v>
      </c>
      <c r="D643" s="5">
        <v>7453.67</v>
      </c>
      <c r="E643" s="5">
        <v>0</v>
      </c>
      <c r="F643" s="5">
        <v>0</v>
      </c>
      <c r="G643" s="5">
        <v>0</v>
      </c>
      <c r="H643" s="5">
        <v>7453.67</v>
      </c>
      <c r="I643" s="5">
        <v>0</v>
      </c>
      <c r="J643" s="5">
        <v>7453.67</v>
      </c>
    </row>
    <row r="644" spans="1:10" hidden="1">
      <c r="A644" s="182" t="s">
        <v>1371</v>
      </c>
      <c r="B644" s="182" t="s">
        <v>1372</v>
      </c>
      <c r="C644" s="5">
        <v>0</v>
      </c>
      <c r="D644" s="5">
        <v>94664.5</v>
      </c>
      <c r="E644" s="5">
        <v>0</v>
      </c>
      <c r="F644" s="5">
        <v>0</v>
      </c>
      <c r="G644" s="5">
        <v>0</v>
      </c>
      <c r="H644" s="5">
        <v>94664.5</v>
      </c>
      <c r="I644" s="5">
        <v>0</v>
      </c>
      <c r="J644" s="5">
        <v>94664.5</v>
      </c>
    </row>
    <row r="645" spans="1:10" hidden="1">
      <c r="A645" s="182" t="s">
        <v>1373</v>
      </c>
      <c r="B645" s="182" t="s">
        <v>1374</v>
      </c>
      <c r="C645" s="5">
        <v>0</v>
      </c>
      <c r="D645" s="5">
        <v>44851.1</v>
      </c>
      <c r="E645" s="5">
        <v>0</v>
      </c>
      <c r="F645" s="5">
        <v>0</v>
      </c>
      <c r="G645" s="5">
        <v>0</v>
      </c>
      <c r="H645" s="5">
        <v>44851.1</v>
      </c>
      <c r="I645" s="5">
        <v>0</v>
      </c>
      <c r="J645" s="5">
        <v>44851.1</v>
      </c>
    </row>
    <row r="646" spans="1:10" hidden="1">
      <c r="A646" s="182" t="s">
        <v>1375</v>
      </c>
      <c r="B646" s="182" t="s">
        <v>1376</v>
      </c>
      <c r="C646" s="5">
        <v>0</v>
      </c>
      <c r="D646" s="5">
        <v>2546.17</v>
      </c>
      <c r="E646" s="5">
        <v>0</v>
      </c>
      <c r="F646" s="5">
        <v>0</v>
      </c>
      <c r="G646" s="5">
        <v>0</v>
      </c>
      <c r="H646" s="5">
        <v>2546.17</v>
      </c>
      <c r="I646" s="5">
        <v>0</v>
      </c>
      <c r="J646" s="5">
        <v>2546.17</v>
      </c>
    </row>
    <row r="647" spans="1:10" hidden="1">
      <c r="A647" s="182" t="s">
        <v>2235</v>
      </c>
      <c r="B647" s="182" t="s">
        <v>2236</v>
      </c>
      <c r="C647" s="5">
        <v>0</v>
      </c>
      <c r="D647" s="5">
        <v>10948.01</v>
      </c>
      <c r="E647" s="5">
        <v>0</v>
      </c>
      <c r="F647" s="5">
        <v>0</v>
      </c>
      <c r="G647" s="5">
        <v>0</v>
      </c>
      <c r="H647" s="5">
        <v>10948.01</v>
      </c>
      <c r="I647" s="5">
        <v>0</v>
      </c>
      <c r="J647" s="5">
        <v>10948.01</v>
      </c>
    </row>
    <row r="648" spans="1:10" hidden="1">
      <c r="A648" s="182" t="s">
        <v>2237</v>
      </c>
      <c r="B648" s="182" t="s">
        <v>2238</v>
      </c>
      <c r="C648" s="5">
        <v>0</v>
      </c>
      <c r="D648" s="5">
        <v>51967.68</v>
      </c>
      <c r="E648" s="5">
        <v>0</v>
      </c>
      <c r="F648" s="5">
        <v>0</v>
      </c>
      <c r="G648" s="5">
        <v>0</v>
      </c>
      <c r="H648" s="5">
        <v>51967.68</v>
      </c>
      <c r="I648" s="5">
        <v>0</v>
      </c>
      <c r="J648" s="5">
        <v>51967.68</v>
      </c>
    </row>
    <row r="649" spans="1:10" hidden="1">
      <c r="A649" s="182" t="s">
        <v>2239</v>
      </c>
      <c r="B649" s="182" t="s">
        <v>2240</v>
      </c>
      <c r="C649" s="5">
        <v>0</v>
      </c>
      <c r="D649" s="5">
        <v>21949.64</v>
      </c>
      <c r="E649" s="5">
        <v>0</v>
      </c>
      <c r="F649" s="5">
        <v>0</v>
      </c>
      <c r="G649" s="5">
        <v>0</v>
      </c>
      <c r="H649" s="5">
        <v>21949.64</v>
      </c>
      <c r="I649" s="5">
        <v>0</v>
      </c>
      <c r="J649" s="5">
        <v>21949.64</v>
      </c>
    </row>
    <row r="650" spans="1:10" hidden="1">
      <c r="A650" s="182" t="s">
        <v>1377</v>
      </c>
      <c r="B650" s="182" t="s">
        <v>1378</v>
      </c>
      <c r="C650" s="5">
        <v>0</v>
      </c>
      <c r="D650" s="5">
        <v>705386.98</v>
      </c>
      <c r="E650" s="5">
        <v>0</v>
      </c>
      <c r="F650" s="5">
        <v>0</v>
      </c>
      <c r="G650" s="5">
        <v>0</v>
      </c>
      <c r="H650" s="5">
        <v>705386.98</v>
      </c>
      <c r="I650" s="5">
        <v>0</v>
      </c>
      <c r="J650" s="5">
        <v>705386.98</v>
      </c>
    </row>
    <row r="651" spans="1:10" hidden="1">
      <c r="A651" s="182" t="s">
        <v>1379</v>
      </c>
      <c r="B651" s="182" t="s">
        <v>1378</v>
      </c>
      <c r="C651" s="5">
        <v>0</v>
      </c>
      <c r="D651" s="5">
        <v>4105432.36</v>
      </c>
      <c r="E651" s="5">
        <v>0</v>
      </c>
      <c r="F651" s="5">
        <v>0</v>
      </c>
      <c r="G651" s="5">
        <v>0</v>
      </c>
      <c r="H651" s="5">
        <v>4105432.36</v>
      </c>
      <c r="I651" s="5">
        <v>0</v>
      </c>
      <c r="J651" s="5">
        <v>4105432.36</v>
      </c>
    </row>
    <row r="652" spans="1:10" hidden="1">
      <c r="A652" s="182" t="s">
        <v>2433</v>
      </c>
      <c r="B652" s="182" t="s">
        <v>2434</v>
      </c>
      <c r="C652" s="5">
        <v>0</v>
      </c>
      <c r="D652" s="5">
        <v>0</v>
      </c>
      <c r="E652" s="5">
        <v>0</v>
      </c>
      <c r="F652" s="5">
        <v>58739.73</v>
      </c>
      <c r="G652" s="5">
        <v>0</v>
      </c>
      <c r="H652" s="5">
        <v>58739.73</v>
      </c>
      <c r="I652" s="5">
        <v>0</v>
      </c>
      <c r="J652" s="5">
        <v>58739.73</v>
      </c>
    </row>
    <row r="653" spans="1:10" hidden="1">
      <c r="A653" s="182" t="s">
        <v>1380</v>
      </c>
      <c r="B653" s="182" t="s">
        <v>1381</v>
      </c>
      <c r="C653" s="5">
        <v>3</v>
      </c>
      <c r="D653" s="5">
        <v>143502.96</v>
      </c>
      <c r="E653" s="5">
        <v>0</v>
      </c>
      <c r="F653" s="5">
        <v>0</v>
      </c>
      <c r="G653" s="5">
        <v>3</v>
      </c>
      <c r="H653" s="5">
        <v>143502.96</v>
      </c>
      <c r="I653" s="5">
        <v>0</v>
      </c>
      <c r="J653" s="5">
        <v>143499.96</v>
      </c>
    </row>
    <row r="654" spans="1:10" hidden="1">
      <c r="A654" s="182" t="s">
        <v>1382</v>
      </c>
      <c r="B654" s="182" t="s">
        <v>1383</v>
      </c>
      <c r="C654" s="5">
        <v>0</v>
      </c>
      <c r="D654" s="5">
        <v>38000</v>
      </c>
      <c r="E654" s="5">
        <v>0</v>
      </c>
      <c r="F654" s="5">
        <v>0</v>
      </c>
      <c r="G654" s="5">
        <v>0</v>
      </c>
      <c r="H654" s="5">
        <v>38000</v>
      </c>
      <c r="I654" s="5">
        <v>0</v>
      </c>
      <c r="J654" s="5">
        <v>38000</v>
      </c>
    </row>
    <row r="655" spans="1:10" hidden="1">
      <c r="A655" s="182" t="s">
        <v>1384</v>
      </c>
      <c r="B655" s="182" t="s">
        <v>1385</v>
      </c>
      <c r="C655" s="5">
        <v>0</v>
      </c>
      <c r="D655" s="5">
        <v>105502.96</v>
      </c>
      <c r="E655" s="5">
        <v>0</v>
      </c>
      <c r="F655" s="5">
        <v>0</v>
      </c>
      <c r="G655" s="5">
        <v>0</v>
      </c>
      <c r="H655" s="5">
        <v>105502.96</v>
      </c>
      <c r="I655" s="5">
        <v>0</v>
      </c>
      <c r="J655" s="5">
        <v>105502.96</v>
      </c>
    </row>
    <row r="656" spans="1:10" hidden="1">
      <c r="A656" s="182" t="s">
        <v>1386</v>
      </c>
      <c r="B656" s="182" t="s">
        <v>1387</v>
      </c>
      <c r="C656" s="5">
        <v>3</v>
      </c>
      <c r="D656" s="5">
        <v>0</v>
      </c>
      <c r="E656" s="5">
        <v>0</v>
      </c>
      <c r="F656" s="5">
        <v>0</v>
      </c>
      <c r="G656" s="5">
        <v>3</v>
      </c>
      <c r="H656" s="5">
        <v>0</v>
      </c>
      <c r="I656" s="5">
        <v>3</v>
      </c>
      <c r="J656" s="5">
        <v>0</v>
      </c>
    </row>
    <row r="657" spans="1:10" hidden="1">
      <c r="A657" s="182" t="s">
        <v>1388</v>
      </c>
      <c r="B657" s="182" t="s">
        <v>1389</v>
      </c>
      <c r="C657" s="5">
        <v>0</v>
      </c>
      <c r="D657" s="5">
        <v>637891.86</v>
      </c>
      <c r="E657" s="5">
        <v>0</v>
      </c>
      <c r="F657" s="5">
        <v>0</v>
      </c>
      <c r="G657" s="5">
        <v>0</v>
      </c>
      <c r="H657" s="5">
        <v>637891.86</v>
      </c>
      <c r="I657" s="5">
        <v>0</v>
      </c>
      <c r="J657" s="5">
        <v>637891.86</v>
      </c>
    </row>
    <row r="658" spans="1:10" hidden="1">
      <c r="A658" s="182" t="s">
        <v>1390</v>
      </c>
      <c r="B658" s="182" t="s">
        <v>1391</v>
      </c>
      <c r="C658" s="5">
        <v>0</v>
      </c>
      <c r="D658" s="5">
        <v>30000</v>
      </c>
      <c r="E658" s="5">
        <v>0</v>
      </c>
      <c r="F658" s="5">
        <v>0</v>
      </c>
      <c r="G658" s="5">
        <v>0</v>
      </c>
      <c r="H658" s="5">
        <v>30000</v>
      </c>
      <c r="I658" s="5">
        <v>0</v>
      </c>
      <c r="J658" s="5">
        <v>30000</v>
      </c>
    </row>
    <row r="659" spans="1:10" hidden="1">
      <c r="A659" s="182" t="s">
        <v>1392</v>
      </c>
      <c r="B659" s="182" t="s">
        <v>1393</v>
      </c>
      <c r="C659" s="5">
        <v>0</v>
      </c>
      <c r="D659" s="5">
        <v>49576.59</v>
      </c>
      <c r="E659" s="5">
        <v>0</v>
      </c>
      <c r="F659" s="5">
        <v>0</v>
      </c>
      <c r="G659" s="5">
        <v>0</v>
      </c>
      <c r="H659" s="5">
        <v>49576.59</v>
      </c>
      <c r="I659" s="5">
        <v>0</v>
      </c>
      <c r="J659" s="5">
        <v>49576.59</v>
      </c>
    </row>
    <row r="660" spans="1:10" hidden="1">
      <c r="A660" s="182" t="s">
        <v>1394</v>
      </c>
      <c r="B660" s="182" t="s">
        <v>1395</v>
      </c>
      <c r="C660" s="5">
        <v>0</v>
      </c>
      <c r="D660" s="5">
        <v>47855.42</v>
      </c>
      <c r="E660" s="5">
        <v>0</v>
      </c>
      <c r="F660" s="5">
        <v>0</v>
      </c>
      <c r="G660" s="5">
        <v>0</v>
      </c>
      <c r="H660" s="5">
        <v>47855.42</v>
      </c>
      <c r="I660" s="5">
        <v>0</v>
      </c>
      <c r="J660" s="5">
        <v>47855.42</v>
      </c>
    </row>
    <row r="661" spans="1:10" hidden="1">
      <c r="A661" s="182" t="s">
        <v>1396</v>
      </c>
      <c r="B661" s="182" t="s">
        <v>1397</v>
      </c>
      <c r="C661" s="5">
        <v>0</v>
      </c>
      <c r="D661" s="5">
        <v>11500</v>
      </c>
      <c r="E661" s="5">
        <v>0</v>
      </c>
      <c r="F661" s="5">
        <v>0</v>
      </c>
      <c r="G661" s="5">
        <v>0</v>
      </c>
      <c r="H661" s="5">
        <v>11500</v>
      </c>
      <c r="I661" s="5">
        <v>0</v>
      </c>
      <c r="J661" s="5">
        <v>11500</v>
      </c>
    </row>
    <row r="662" spans="1:10" hidden="1">
      <c r="A662" s="182" t="s">
        <v>1398</v>
      </c>
      <c r="B662" s="182" t="s">
        <v>1399</v>
      </c>
      <c r="C662" s="5">
        <v>0</v>
      </c>
      <c r="D662" s="5">
        <v>15650</v>
      </c>
      <c r="E662" s="5">
        <v>0</v>
      </c>
      <c r="F662" s="5">
        <v>0</v>
      </c>
      <c r="G662" s="5">
        <v>0</v>
      </c>
      <c r="H662" s="5">
        <v>15650</v>
      </c>
      <c r="I662" s="5">
        <v>0</v>
      </c>
      <c r="J662" s="5">
        <v>15650</v>
      </c>
    </row>
    <row r="663" spans="1:10" hidden="1">
      <c r="A663" s="182" t="s">
        <v>1400</v>
      </c>
      <c r="B663" s="182" t="s">
        <v>1401</v>
      </c>
      <c r="C663" s="5">
        <v>0</v>
      </c>
      <c r="D663" s="5">
        <v>2500</v>
      </c>
      <c r="E663" s="5">
        <v>0</v>
      </c>
      <c r="F663" s="5">
        <v>0</v>
      </c>
      <c r="G663" s="5">
        <v>0</v>
      </c>
      <c r="H663" s="5">
        <v>2500</v>
      </c>
      <c r="I663" s="5">
        <v>0</v>
      </c>
      <c r="J663" s="5">
        <v>2500</v>
      </c>
    </row>
    <row r="664" spans="1:10" hidden="1">
      <c r="A664" s="182" t="s">
        <v>1402</v>
      </c>
      <c r="B664" s="182" t="s">
        <v>1403</v>
      </c>
      <c r="C664" s="5">
        <v>0</v>
      </c>
      <c r="D664" s="5">
        <v>9999.08</v>
      </c>
      <c r="E664" s="5">
        <v>0</v>
      </c>
      <c r="F664" s="5">
        <v>0</v>
      </c>
      <c r="G664" s="5">
        <v>0</v>
      </c>
      <c r="H664" s="5">
        <v>9999.08</v>
      </c>
      <c r="I664" s="5">
        <v>0</v>
      </c>
      <c r="J664" s="5">
        <v>9999.08</v>
      </c>
    </row>
    <row r="665" spans="1:10" hidden="1">
      <c r="A665" s="182" t="s">
        <v>2241</v>
      </c>
      <c r="B665" s="182" t="s">
        <v>2242</v>
      </c>
      <c r="C665" s="5">
        <v>0</v>
      </c>
      <c r="D665" s="5">
        <v>345692.69</v>
      </c>
      <c r="E665" s="5">
        <v>0</v>
      </c>
      <c r="F665" s="5">
        <v>0</v>
      </c>
      <c r="G665" s="5">
        <v>0</v>
      </c>
      <c r="H665" s="5">
        <v>345692.69</v>
      </c>
      <c r="I665" s="5">
        <v>0</v>
      </c>
      <c r="J665" s="5">
        <v>345692.69</v>
      </c>
    </row>
    <row r="666" spans="1:10" hidden="1">
      <c r="A666" s="182" t="s">
        <v>1404</v>
      </c>
      <c r="B666" s="182" t="s">
        <v>1405</v>
      </c>
      <c r="C666" s="5">
        <v>0</v>
      </c>
      <c r="D666" s="5">
        <v>76028.009999999995</v>
      </c>
      <c r="E666" s="5">
        <v>0</v>
      </c>
      <c r="F666" s="5">
        <v>0</v>
      </c>
      <c r="G666" s="5">
        <v>0</v>
      </c>
      <c r="H666" s="5">
        <v>76028.009999999995</v>
      </c>
      <c r="I666" s="5">
        <v>0</v>
      </c>
      <c r="J666" s="5">
        <v>76028.009999999995</v>
      </c>
    </row>
    <row r="667" spans="1:10" hidden="1">
      <c r="A667" s="182" t="s">
        <v>1406</v>
      </c>
      <c r="B667" s="182" t="s">
        <v>1407</v>
      </c>
      <c r="C667" s="5">
        <v>0</v>
      </c>
      <c r="D667" s="5">
        <v>5000</v>
      </c>
      <c r="E667" s="5">
        <v>0</v>
      </c>
      <c r="F667" s="5">
        <v>0</v>
      </c>
      <c r="G667" s="5">
        <v>0</v>
      </c>
      <c r="H667" s="5">
        <v>5000</v>
      </c>
      <c r="I667" s="5">
        <v>0</v>
      </c>
      <c r="J667" s="5">
        <v>5000</v>
      </c>
    </row>
    <row r="668" spans="1:10" hidden="1">
      <c r="A668" s="182" t="s">
        <v>1408</v>
      </c>
      <c r="B668" s="182" t="s">
        <v>1409</v>
      </c>
      <c r="C668" s="5">
        <v>0</v>
      </c>
      <c r="D668" s="5">
        <v>44090.07</v>
      </c>
      <c r="E668" s="5">
        <v>0</v>
      </c>
      <c r="F668" s="5">
        <v>0</v>
      </c>
      <c r="G668" s="5">
        <v>0</v>
      </c>
      <c r="H668" s="5">
        <v>44090.07</v>
      </c>
      <c r="I668" s="5">
        <v>0</v>
      </c>
      <c r="J668" s="5">
        <v>44090.07</v>
      </c>
    </row>
    <row r="669" spans="1:10" hidden="1">
      <c r="A669" s="182" t="s">
        <v>1410</v>
      </c>
      <c r="B669" s="182" t="s">
        <v>1411</v>
      </c>
      <c r="C669" s="5">
        <v>0</v>
      </c>
      <c r="D669" s="5">
        <v>1976026.13</v>
      </c>
      <c r="E669" s="5">
        <v>0</v>
      </c>
      <c r="F669" s="5">
        <v>1592038.54</v>
      </c>
      <c r="G669" s="5">
        <v>0</v>
      </c>
      <c r="H669" s="5">
        <v>3568064.67</v>
      </c>
      <c r="I669" s="5">
        <v>0</v>
      </c>
      <c r="J669" s="5">
        <v>3568064.67</v>
      </c>
    </row>
    <row r="670" spans="1:10" hidden="1">
      <c r="A670" s="182" t="s">
        <v>1412</v>
      </c>
      <c r="B670" s="182" t="s">
        <v>1413</v>
      </c>
      <c r="C670" s="5">
        <v>0</v>
      </c>
      <c r="D670" s="5">
        <v>33974.86</v>
      </c>
      <c r="E670" s="5">
        <v>0</v>
      </c>
      <c r="F670" s="5">
        <v>0</v>
      </c>
      <c r="G670" s="5">
        <v>0</v>
      </c>
      <c r="H670" s="5">
        <v>33974.86</v>
      </c>
      <c r="I670" s="5">
        <v>0</v>
      </c>
      <c r="J670" s="5">
        <v>33974.86</v>
      </c>
    </row>
    <row r="671" spans="1:10" hidden="1">
      <c r="A671" s="182" t="s">
        <v>1414</v>
      </c>
      <c r="B671" s="182" t="s">
        <v>1415</v>
      </c>
      <c r="C671" s="5">
        <v>0</v>
      </c>
      <c r="D671" s="5">
        <v>21757.64</v>
      </c>
      <c r="E671" s="5">
        <v>0</v>
      </c>
      <c r="F671" s="5">
        <v>0</v>
      </c>
      <c r="G671" s="5">
        <v>0</v>
      </c>
      <c r="H671" s="5">
        <v>21757.64</v>
      </c>
      <c r="I671" s="5">
        <v>0</v>
      </c>
      <c r="J671" s="5">
        <v>21757.64</v>
      </c>
    </row>
    <row r="672" spans="1:10" hidden="1">
      <c r="A672" s="182" t="s">
        <v>1416</v>
      </c>
      <c r="B672" s="182" t="s">
        <v>1417</v>
      </c>
      <c r="C672" s="5">
        <v>0</v>
      </c>
      <c r="D672" s="5">
        <v>90095.56</v>
      </c>
      <c r="E672" s="5">
        <v>0</v>
      </c>
      <c r="F672" s="5">
        <v>0</v>
      </c>
      <c r="G672" s="5">
        <v>0</v>
      </c>
      <c r="H672" s="5">
        <v>90095.56</v>
      </c>
      <c r="I672" s="5">
        <v>0</v>
      </c>
      <c r="J672" s="5">
        <v>90095.56</v>
      </c>
    </row>
    <row r="673" spans="1:10" hidden="1">
      <c r="A673" s="182" t="s">
        <v>2243</v>
      </c>
      <c r="B673" s="182" t="s">
        <v>2244</v>
      </c>
      <c r="C673" s="5">
        <v>0</v>
      </c>
      <c r="D673" s="5">
        <v>290000</v>
      </c>
      <c r="E673" s="5">
        <v>0</v>
      </c>
      <c r="F673" s="5">
        <v>0</v>
      </c>
      <c r="G673" s="5">
        <v>0</v>
      </c>
      <c r="H673" s="5">
        <v>290000</v>
      </c>
      <c r="I673" s="5">
        <v>0</v>
      </c>
      <c r="J673" s="5">
        <v>290000</v>
      </c>
    </row>
    <row r="674" spans="1:10" hidden="1">
      <c r="A674" s="182" t="s">
        <v>2245</v>
      </c>
      <c r="B674" s="182" t="s">
        <v>2246</v>
      </c>
      <c r="C674" s="5">
        <v>0</v>
      </c>
      <c r="D674" s="5">
        <v>188078.43</v>
      </c>
      <c r="E674" s="5">
        <v>0</v>
      </c>
      <c r="F674" s="5">
        <v>57450.879999999997</v>
      </c>
      <c r="G674" s="5">
        <v>0</v>
      </c>
      <c r="H674" s="5">
        <v>245529.31</v>
      </c>
      <c r="I674" s="5">
        <v>0</v>
      </c>
      <c r="J674" s="5">
        <v>245529.31</v>
      </c>
    </row>
    <row r="675" spans="1:10" hidden="1">
      <c r="A675" s="182" t="s">
        <v>2247</v>
      </c>
      <c r="B675" s="182" t="s">
        <v>2248</v>
      </c>
      <c r="C675" s="5">
        <v>0</v>
      </c>
      <c r="D675" s="5">
        <v>27942.959999999999</v>
      </c>
      <c r="E675" s="5">
        <v>0</v>
      </c>
      <c r="F675" s="5">
        <v>58376.47</v>
      </c>
      <c r="G675" s="5">
        <v>0</v>
      </c>
      <c r="H675" s="5">
        <v>86319.43</v>
      </c>
      <c r="I675" s="5">
        <v>0</v>
      </c>
      <c r="J675" s="5">
        <v>86319.43</v>
      </c>
    </row>
    <row r="676" spans="1:10" hidden="1">
      <c r="A676" s="182" t="s">
        <v>2249</v>
      </c>
      <c r="B676" s="182" t="s">
        <v>2250</v>
      </c>
      <c r="C676" s="5">
        <v>0</v>
      </c>
      <c r="D676" s="5">
        <v>134006.1</v>
      </c>
      <c r="E676" s="5">
        <v>0</v>
      </c>
      <c r="F676" s="5">
        <v>42299.92</v>
      </c>
      <c r="G676" s="5">
        <v>0</v>
      </c>
      <c r="H676" s="5">
        <v>176306.02</v>
      </c>
      <c r="I676" s="5">
        <v>0</v>
      </c>
      <c r="J676" s="5">
        <v>176306.02</v>
      </c>
    </row>
    <row r="677" spans="1:10" hidden="1">
      <c r="A677" s="182" t="s">
        <v>2251</v>
      </c>
      <c r="B677" s="182" t="s">
        <v>2252</v>
      </c>
      <c r="C677" s="5">
        <v>0</v>
      </c>
      <c r="D677" s="5">
        <v>7717.17</v>
      </c>
      <c r="E677" s="5">
        <v>0</v>
      </c>
      <c r="F677" s="5">
        <v>8788.81</v>
      </c>
      <c r="G677" s="5">
        <v>0</v>
      </c>
      <c r="H677" s="5">
        <v>16505.98</v>
      </c>
      <c r="I677" s="5">
        <v>0</v>
      </c>
      <c r="J677" s="5">
        <v>16505.98</v>
      </c>
    </row>
    <row r="678" spans="1:10" hidden="1">
      <c r="A678" s="182" t="s">
        <v>2253</v>
      </c>
      <c r="B678" s="182" t="s">
        <v>2254</v>
      </c>
      <c r="C678" s="5">
        <v>0</v>
      </c>
      <c r="D678" s="5">
        <v>430089.81</v>
      </c>
      <c r="E678" s="5">
        <v>0</v>
      </c>
      <c r="F678" s="5">
        <v>24849.599999999999</v>
      </c>
      <c r="G678" s="5">
        <v>0</v>
      </c>
      <c r="H678" s="5">
        <v>454939.41</v>
      </c>
      <c r="I678" s="5">
        <v>0</v>
      </c>
      <c r="J678" s="5">
        <v>454939.41</v>
      </c>
    </row>
    <row r="679" spans="1:10" hidden="1">
      <c r="A679" s="182" t="s">
        <v>2255</v>
      </c>
      <c r="B679" s="182" t="s">
        <v>2256</v>
      </c>
      <c r="C679" s="5">
        <v>0</v>
      </c>
      <c r="D679" s="5">
        <v>93343.17</v>
      </c>
      <c r="E679" s="5">
        <v>0</v>
      </c>
      <c r="F679" s="5">
        <v>0</v>
      </c>
      <c r="G679" s="5">
        <v>0</v>
      </c>
      <c r="H679" s="5">
        <v>93343.17</v>
      </c>
      <c r="I679" s="5">
        <v>0</v>
      </c>
      <c r="J679" s="5">
        <v>93343.17</v>
      </c>
    </row>
    <row r="680" spans="1:10" hidden="1">
      <c r="A680" s="182" t="s">
        <v>2257</v>
      </c>
      <c r="B680" s="182" t="s">
        <v>2214</v>
      </c>
      <c r="C680" s="5">
        <v>0</v>
      </c>
      <c r="D680" s="5">
        <v>422858.04</v>
      </c>
      <c r="E680" s="5">
        <v>0</v>
      </c>
      <c r="F680" s="5">
        <v>242958.07</v>
      </c>
      <c r="G680" s="5">
        <v>0</v>
      </c>
      <c r="H680" s="5">
        <v>665816.11</v>
      </c>
      <c r="I680" s="5">
        <v>0</v>
      </c>
      <c r="J680" s="5">
        <v>665816.11</v>
      </c>
    </row>
    <row r="681" spans="1:10" hidden="1">
      <c r="A681" s="182" t="s">
        <v>2435</v>
      </c>
      <c r="B681" s="182" t="s">
        <v>1411</v>
      </c>
      <c r="C681" s="5">
        <v>0</v>
      </c>
      <c r="D681" s="5">
        <v>0</v>
      </c>
      <c r="E681" s="5">
        <v>0</v>
      </c>
      <c r="F681" s="5">
        <v>24800</v>
      </c>
      <c r="G681" s="5">
        <v>0</v>
      </c>
      <c r="H681" s="5">
        <v>24800</v>
      </c>
      <c r="I681" s="5">
        <v>0</v>
      </c>
      <c r="J681" s="5">
        <v>24800</v>
      </c>
    </row>
    <row r="682" spans="1:10" hidden="1">
      <c r="A682" s="182" t="s">
        <v>1418</v>
      </c>
      <c r="B682" s="182" t="s">
        <v>1411</v>
      </c>
      <c r="C682" s="5">
        <v>0</v>
      </c>
      <c r="D682" s="5">
        <v>90494.3</v>
      </c>
      <c r="E682" s="5">
        <v>0</v>
      </c>
      <c r="F682" s="5">
        <v>0</v>
      </c>
      <c r="G682" s="5">
        <v>0</v>
      </c>
      <c r="H682" s="5">
        <v>90494.3</v>
      </c>
      <c r="I682" s="5">
        <v>0</v>
      </c>
      <c r="J682" s="5">
        <v>90494.3</v>
      </c>
    </row>
    <row r="683" spans="1:10" hidden="1">
      <c r="A683" s="182" t="s">
        <v>1419</v>
      </c>
      <c r="B683" s="182" t="s">
        <v>1420</v>
      </c>
      <c r="C683" s="5">
        <v>0</v>
      </c>
      <c r="D683" s="5">
        <v>145668.09</v>
      </c>
      <c r="E683" s="5">
        <v>0</v>
      </c>
      <c r="F683" s="5">
        <v>0</v>
      </c>
      <c r="G683" s="5">
        <v>0</v>
      </c>
      <c r="H683" s="5">
        <v>145668.09</v>
      </c>
      <c r="I683" s="5">
        <v>0</v>
      </c>
      <c r="J683" s="5">
        <v>145668.09</v>
      </c>
    </row>
    <row r="684" spans="1:10" hidden="1">
      <c r="A684" s="182" t="s">
        <v>2436</v>
      </c>
      <c r="B684" s="182" t="s">
        <v>2437</v>
      </c>
      <c r="C684" s="5">
        <v>0</v>
      </c>
      <c r="D684" s="5">
        <v>0</v>
      </c>
      <c r="E684" s="5">
        <v>0</v>
      </c>
      <c r="F684" s="5">
        <v>25301.52</v>
      </c>
      <c r="G684" s="5">
        <v>0</v>
      </c>
      <c r="H684" s="5">
        <v>25301.52</v>
      </c>
      <c r="I684" s="5">
        <v>0</v>
      </c>
      <c r="J684" s="5">
        <v>25301.52</v>
      </c>
    </row>
    <row r="685" spans="1:10" hidden="1">
      <c r="A685" s="182" t="s">
        <v>2438</v>
      </c>
      <c r="B685" s="182" t="s">
        <v>2439</v>
      </c>
      <c r="C685" s="5">
        <v>0</v>
      </c>
      <c r="D685" s="5">
        <v>0</v>
      </c>
      <c r="E685" s="5">
        <v>0</v>
      </c>
      <c r="F685" s="5">
        <v>18975.259999999998</v>
      </c>
      <c r="G685" s="5">
        <v>0</v>
      </c>
      <c r="H685" s="5">
        <v>18975.259999999998</v>
      </c>
      <c r="I685" s="5">
        <v>0</v>
      </c>
      <c r="J685" s="5">
        <v>18975.259999999998</v>
      </c>
    </row>
    <row r="686" spans="1:10" hidden="1">
      <c r="A686" s="182" t="s">
        <v>2440</v>
      </c>
      <c r="B686" s="182" t="s">
        <v>2441</v>
      </c>
      <c r="C686" s="5">
        <v>0</v>
      </c>
      <c r="D686" s="5">
        <v>0</v>
      </c>
      <c r="E686" s="5">
        <v>0</v>
      </c>
      <c r="F686" s="5">
        <v>33696</v>
      </c>
      <c r="G686" s="5">
        <v>0</v>
      </c>
      <c r="H686" s="5">
        <v>33696</v>
      </c>
      <c r="I686" s="5">
        <v>0</v>
      </c>
      <c r="J686" s="5">
        <v>33696</v>
      </c>
    </row>
    <row r="687" spans="1:10" hidden="1">
      <c r="A687" s="182" t="s">
        <v>2442</v>
      </c>
      <c r="B687" s="182" t="s">
        <v>2443</v>
      </c>
      <c r="C687" s="5">
        <v>0</v>
      </c>
      <c r="D687" s="5">
        <v>0</v>
      </c>
      <c r="E687" s="5">
        <v>0</v>
      </c>
      <c r="F687" s="5">
        <v>19321.95</v>
      </c>
      <c r="G687" s="5">
        <v>0</v>
      </c>
      <c r="H687" s="5">
        <v>19321.95</v>
      </c>
      <c r="I687" s="5">
        <v>0</v>
      </c>
      <c r="J687" s="5">
        <v>19321.95</v>
      </c>
    </row>
    <row r="688" spans="1:10" hidden="1">
      <c r="A688" s="182" t="s">
        <v>2444</v>
      </c>
      <c r="B688" s="182" t="s">
        <v>2445</v>
      </c>
      <c r="C688" s="5">
        <v>0</v>
      </c>
      <c r="D688" s="5">
        <v>0</v>
      </c>
      <c r="E688" s="5">
        <v>0</v>
      </c>
      <c r="F688" s="5">
        <v>110227.14</v>
      </c>
      <c r="G688" s="5">
        <v>0</v>
      </c>
      <c r="H688" s="5">
        <v>110227.14</v>
      </c>
      <c r="I688" s="5">
        <v>0</v>
      </c>
      <c r="J688" s="5">
        <v>110227.14</v>
      </c>
    </row>
    <row r="689" spans="1:10" hidden="1">
      <c r="A689" s="182" t="s">
        <v>2446</v>
      </c>
      <c r="B689" s="182" t="s">
        <v>2447</v>
      </c>
      <c r="C689" s="5">
        <v>0</v>
      </c>
      <c r="D689" s="5">
        <v>0</v>
      </c>
      <c r="E689" s="5">
        <v>0</v>
      </c>
      <c r="F689" s="5">
        <v>924992.92</v>
      </c>
      <c r="G689" s="5">
        <v>0</v>
      </c>
      <c r="H689" s="5">
        <v>924992.92</v>
      </c>
      <c r="I689" s="5">
        <v>0</v>
      </c>
      <c r="J689" s="5">
        <v>924992.92</v>
      </c>
    </row>
    <row r="690" spans="1:10" hidden="1">
      <c r="A690" s="182" t="s">
        <v>1421</v>
      </c>
      <c r="B690" s="182" t="s">
        <v>1422</v>
      </c>
      <c r="C690" s="5">
        <v>17388078.66</v>
      </c>
      <c r="D690" s="5">
        <v>31383.79</v>
      </c>
      <c r="E690" s="5">
        <v>1495399.62</v>
      </c>
      <c r="F690" s="5">
        <v>0</v>
      </c>
      <c r="G690" s="5">
        <v>18883478.280000001</v>
      </c>
      <c r="H690" s="5">
        <v>31383.79</v>
      </c>
      <c r="I690" s="5">
        <v>18852094.489999998</v>
      </c>
      <c r="J690" s="5">
        <v>0</v>
      </c>
    </row>
    <row r="691" spans="1:10" hidden="1">
      <c r="A691" s="182" t="s">
        <v>1423</v>
      </c>
      <c r="B691" s="182" t="s">
        <v>1424</v>
      </c>
      <c r="C691" s="5">
        <v>0</v>
      </c>
      <c r="D691" s="5">
        <v>31383.79</v>
      </c>
      <c r="E691" s="5">
        <v>0</v>
      </c>
      <c r="F691" s="5">
        <v>0</v>
      </c>
      <c r="G691" s="5">
        <v>0</v>
      </c>
      <c r="H691" s="5">
        <v>31383.79</v>
      </c>
      <c r="I691" s="5">
        <v>0</v>
      </c>
      <c r="J691" s="5">
        <v>31383.79</v>
      </c>
    </row>
    <row r="692" spans="1:10" hidden="1">
      <c r="A692" s="182" t="s">
        <v>1425</v>
      </c>
      <c r="B692" s="182" t="s">
        <v>1426</v>
      </c>
      <c r="C692" s="5">
        <v>0</v>
      </c>
      <c r="D692" s="5">
        <v>15000</v>
      </c>
      <c r="E692" s="5">
        <v>0</v>
      </c>
      <c r="F692" s="5">
        <v>0</v>
      </c>
      <c r="G692" s="5">
        <v>0</v>
      </c>
      <c r="H692" s="5">
        <v>15000</v>
      </c>
      <c r="I692" s="5">
        <v>0</v>
      </c>
      <c r="J692" s="5">
        <v>15000</v>
      </c>
    </row>
    <row r="693" spans="1:10" hidden="1">
      <c r="A693" s="182" t="s">
        <v>1427</v>
      </c>
      <c r="B693" s="182" t="s">
        <v>1428</v>
      </c>
      <c r="C693" s="5">
        <v>0</v>
      </c>
      <c r="D693" s="5">
        <v>2360</v>
      </c>
      <c r="E693" s="5">
        <v>0</v>
      </c>
      <c r="F693" s="5">
        <v>0</v>
      </c>
      <c r="G693" s="5">
        <v>0</v>
      </c>
      <c r="H693" s="5">
        <v>2360</v>
      </c>
      <c r="I693" s="5">
        <v>0</v>
      </c>
      <c r="J693" s="5">
        <v>2360</v>
      </c>
    </row>
    <row r="694" spans="1:10" hidden="1">
      <c r="A694" s="182" t="s">
        <v>1429</v>
      </c>
      <c r="B694" s="182" t="s">
        <v>1430</v>
      </c>
      <c r="C694" s="5">
        <v>0</v>
      </c>
      <c r="D694" s="5">
        <v>13023.79</v>
      </c>
      <c r="E694" s="5">
        <v>0</v>
      </c>
      <c r="F694" s="5">
        <v>0</v>
      </c>
      <c r="G694" s="5">
        <v>0</v>
      </c>
      <c r="H694" s="5">
        <v>13023.79</v>
      </c>
      <c r="I694" s="5">
        <v>0</v>
      </c>
      <c r="J694" s="5">
        <v>13023.79</v>
      </c>
    </row>
    <row r="695" spans="1:10" hidden="1">
      <c r="A695" s="182" t="s">
        <v>1431</v>
      </c>
      <c r="B695" s="182" t="s">
        <v>1432</v>
      </c>
      <c r="C695" s="5">
        <v>0</v>
      </c>
      <c r="D695" s="5">
        <v>1000</v>
      </c>
      <c r="E695" s="5">
        <v>0</v>
      </c>
      <c r="F695" s="5">
        <v>0</v>
      </c>
      <c r="G695" s="5">
        <v>0</v>
      </c>
      <c r="H695" s="5">
        <v>1000</v>
      </c>
      <c r="I695" s="5">
        <v>0</v>
      </c>
      <c r="J695" s="5">
        <v>1000</v>
      </c>
    </row>
    <row r="696" spans="1:10" hidden="1">
      <c r="A696" s="182" t="s">
        <v>1433</v>
      </c>
      <c r="B696" s="182" t="s">
        <v>1434</v>
      </c>
      <c r="C696" s="5">
        <v>17388078.66</v>
      </c>
      <c r="D696" s="5">
        <v>0</v>
      </c>
      <c r="E696" s="5">
        <v>1495399.62</v>
      </c>
      <c r="F696" s="5">
        <v>0</v>
      </c>
      <c r="G696" s="5">
        <v>18883478.280000001</v>
      </c>
      <c r="H696" s="5">
        <v>0</v>
      </c>
      <c r="I696" s="5">
        <v>18883478.280000001</v>
      </c>
      <c r="J696" s="5">
        <v>0</v>
      </c>
    </row>
    <row r="697" spans="1:10" hidden="1">
      <c r="A697" s="182" t="s">
        <v>1435</v>
      </c>
      <c r="B697" s="182" t="s">
        <v>1434</v>
      </c>
      <c r="C697" s="5">
        <v>17388078.66</v>
      </c>
      <c r="D697" s="5">
        <v>0</v>
      </c>
      <c r="E697" s="5">
        <v>1495399.62</v>
      </c>
      <c r="F697" s="5">
        <v>0</v>
      </c>
      <c r="G697" s="5">
        <v>18883478.280000001</v>
      </c>
      <c r="H697" s="5">
        <v>0</v>
      </c>
      <c r="I697" s="5">
        <v>18883478.280000001</v>
      </c>
      <c r="J697" s="5">
        <v>0</v>
      </c>
    </row>
    <row r="698" spans="1:10" hidden="1">
      <c r="A698" s="182" t="s">
        <v>1436</v>
      </c>
      <c r="B698" s="182" t="s">
        <v>1437</v>
      </c>
      <c r="C698" s="5">
        <v>0</v>
      </c>
      <c r="D698" s="5">
        <v>1591222.27</v>
      </c>
      <c r="E698" s="5">
        <v>400188.53</v>
      </c>
      <c r="F698" s="5">
        <v>120742.96</v>
      </c>
      <c r="G698" s="5">
        <v>400188.53</v>
      </c>
      <c r="H698" s="5">
        <v>1711965.23</v>
      </c>
      <c r="I698" s="5">
        <v>0</v>
      </c>
      <c r="J698" s="5">
        <v>1311776.7</v>
      </c>
    </row>
    <row r="699" spans="1:10" hidden="1">
      <c r="A699" s="182" t="s">
        <v>1438</v>
      </c>
      <c r="B699" s="182" t="s">
        <v>1439</v>
      </c>
      <c r="C699" s="5">
        <v>0</v>
      </c>
      <c r="D699" s="5">
        <v>107118.95</v>
      </c>
      <c r="E699" s="5">
        <v>227861.91</v>
      </c>
      <c r="F699" s="5">
        <v>120742.96</v>
      </c>
      <c r="G699" s="5">
        <v>227861.91</v>
      </c>
      <c r="H699" s="5">
        <v>227861.91</v>
      </c>
      <c r="I699" s="5">
        <v>0</v>
      </c>
      <c r="J699" s="5">
        <v>0</v>
      </c>
    </row>
    <row r="700" spans="1:10" hidden="1">
      <c r="A700" s="182" t="s">
        <v>2448</v>
      </c>
      <c r="B700" s="182" t="s">
        <v>2449</v>
      </c>
      <c r="C700" s="5">
        <v>0</v>
      </c>
      <c r="D700" s="5">
        <v>0</v>
      </c>
      <c r="E700" s="5">
        <v>71367.649999999994</v>
      </c>
      <c r="F700" s="5">
        <v>71367.649999999994</v>
      </c>
      <c r="G700" s="5">
        <v>71367.649999999994</v>
      </c>
      <c r="H700" s="5">
        <v>71367.649999999994</v>
      </c>
      <c r="I700" s="5">
        <v>0</v>
      </c>
      <c r="J700" s="5">
        <v>0</v>
      </c>
    </row>
    <row r="701" spans="1:10" hidden="1">
      <c r="A701" s="182" t="s">
        <v>2450</v>
      </c>
      <c r="B701" s="182" t="s">
        <v>2449</v>
      </c>
      <c r="C701" s="5">
        <v>0</v>
      </c>
      <c r="D701" s="5">
        <v>0</v>
      </c>
      <c r="E701" s="5">
        <v>71367.649999999994</v>
      </c>
      <c r="F701" s="5">
        <v>71367.649999999994</v>
      </c>
      <c r="G701" s="5">
        <v>71367.649999999994</v>
      </c>
      <c r="H701" s="5">
        <v>71367.649999999994</v>
      </c>
      <c r="I701" s="5">
        <v>0</v>
      </c>
      <c r="J701" s="5">
        <v>0</v>
      </c>
    </row>
    <row r="702" spans="1:10" hidden="1">
      <c r="A702" s="182" t="s">
        <v>1440</v>
      </c>
      <c r="B702" s="182" t="s">
        <v>1441</v>
      </c>
      <c r="C702" s="5">
        <v>0</v>
      </c>
      <c r="D702" s="5">
        <v>107118.95</v>
      </c>
      <c r="E702" s="5">
        <v>156494.26</v>
      </c>
      <c r="F702" s="5">
        <v>49375.31</v>
      </c>
      <c r="G702" s="5">
        <v>156494.26</v>
      </c>
      <c r="H702" s="5">
        <v>156494.26</v>
      </c>
      <c r="I702" s="5">
        <v>0</v>
      </c>
      <c r="J702" s="5">
        <v>0</v>
      </c>
    </row>
    <row r="703" spans="1:10" hidden="1">
      <c r="A703" s="182" t="s">
        <v>1442</v>
      </c>
      <c r="B703" s="182" t="s">
        <v>1443</v>
      </c>
      <c r="C703" s="5">
        <v>0</v>
      </c>
      <c r="D703" s="5">
        <v>107118.95</v>
      </c>
      <c r="E703" s="5">
        <v>107118.95</v>
      </c>
      <c r="F703" s="5">
        <v>0</v>
      </c>
      <c r="G703" s="5">
        <v>107118.95</v>
      </c>
      <c r="H703" s="5">
        <v>107118.95</v>
      </c>
      <c r="I703" s="5">
        <v>0</v>
      </c>
      <c r="J703" s="5">
        <v>0</v>
      </c>
    </row>
    <row r="704" spans="1:10" hidden="1">
      <c r="A704" s="182" t="s">
        <v>2451</v>
      </c>
      <c r="B704" s="182" t="s">
        <v>1441</v>
      </c>
      <c r="C704" s="5">
        <v>0</v>
      </c>
      <c r="D704" s="5">
        <v>0</v>
      </c>
      <c r="E704" s="5">
        <v>49375.31</v>
      </c>
      <c r="F704" s="5">
        <v>49375.31</v>
      </c>
      <c r="G704" s="5">
        <v>49375.31</v>
      </c>
      <c r="H704" s="5">
        <v>49375.31</v>
      </c>
      <c r="I704" s="5">
        <v>0</v>
      </c>
      <c r="J704" s="5">
        <v>0</v>
      </c>
    </row>
    <row r="705" spans="1:10" hidden="1">
      <c r="A705" s="182" t="s">
        <v>1444</v>
      </c>
      <c r="B705" s="182" t="s">
        <v>1445</v>
      </c>
      <c r="C705" s="5">
        <v>0</v>
      </c>
      <c r="D705" s="5">
        <v>1484103.32</v>
      </c>
      <c r="E705" s="5">
        <v>172326.62</v>
      </c>
      <c r="F705" s="5">
        <v>0</v>
      </c>
      <c r="G705" s="5">
        <v>172326.62</v>
      </c>
      <c r="H705" s="5">
        <v>1484103.32</v>
      </c>
      <c r="I705" s="5">
        <v>0</v>
      </c>
      <c r="J705" s="5">
        <v>1311776.7</v>
      </c>
    </row>
    <row r="706" spans="1:10" hidden="1">
      <c r="A706" s="182" t="s">
        <v>1446</v>
      </c>
      <c r="B706" s="182" t="s">
        <v>1441</v>
      </c>
      <c r="C706" s="5">
        <v>0</v>
      </c>
      <c r="D706" s="5">
        <v>1484103.32</v>
      </c>
      <c r="E706" s="5">
        <v>172326.62</v>
      </c>
      <c r="F706" s="5">
        <v>0</v>
      </c>
      <c r="G706" s="5">
        <v>172326.62</v>
      </c>
      <c r="H706" s="5">
        <v>1484103.32</v>
      </c>
      <c r="I706" s="5">
        <v>0</v>
      </c>
      <c r="J706" s="5">
        <v>1311776.7</v>
      </c>
    </row>
    <row r="707" spans="1:10" hidden="1">
      <c r="A707" s="182" t="s">
        <v>1447</v>
      </c>
      <c r="B707" s="182" t="s">
        <v>1448</v>
      </c>
      <c r="C707" s="5">
        <v>0</v>
      </c>
      <c r="D707" s="5">
        <v>345788.19</v>
      </c>
      <c r="E707" s="5">
        <v>18430.919999999998</v>
      </c>
      <c r="F707" s="5">
        <v>0</v>
      </c>
      <c r="G707" s="5">
        <v>18430.919999999998</v>
      </c>
      <c r="H707" s="5">
        <v>345788.19</v>
      </c>
      <c r="I707" s="5">
        <v>0</v>
      </c>
      <c r="J707" s="5">
        <v>327357.27</v>
      </c>
    </row>
    <row r="708" spans="1:10" hidden="1">
      <c r="A708" s="182" t="s">
        <v>1449</v>
      </c>
      <c r="B708" s="182" t="s">
        <v>1450</v>
      </c>
      <c r="C708" s="5">
        <v>0</v>
      </c>
      <c r="D708" s="5">
        <v>202490.57</v>
      </c>
      <c r="E708" s="5">
        <v>96477.92</v>
      </c>
      <c r="F708" s="5">
        <v>0</v>
      </c>
      <c r="G708" s="5">
        <v>96477.92</v>
      </c>
      <c r="H708" s="5">
        <v>202490.57</v>
      </c>
      <c r="I708" s="5">
        <v>0</v>
      </c>
      <c r="J708" s="5">
        <v>106012.65</v>
      </c>
    </row>
    <row r="709" spans="1:10" hidden="1">
      <c r="A709" s="182" t="s">
        <v>1451</v>
      </c>
      <c r="B709" s="182" t="s">
        <v>1452</v>
      </c>
      <c r="C709" s="5">
        <v>0</v>
      </c>
      <c r="D709" s="5">
        <v>102363.56</v>
      </c>
      <c r="E709" s="5">
        <v>11821.21</v>
      </c>
      <c r="F709" s="5">
        <v>0</v>
      </c>
      <c r="G709" s="5">
        <v>11821.21</v>
      </c>
      <c r="H709" s="5">
        <v>102363.56</v>
      </c>
      <c r="I709" s="5">
        <v>0</v>
      </c>
      <c r="J709" s="5">
        <v>90542.35</v>
      </c>
    </row>
    <row r="710" spans="1:10" hidden="1">
      <c r="A710" s="182" t="s">
        <v>1453</v>
      </c>
      <c r="B710" s="182" t="s">
        <v>1454</v>
      </c>
      <c r="C710" s="5">
        <v>0</v>
      </c>
      <c r="D710" s="5">
        <v>88164.21</v>
      </c>
      <c r="E710" s="5">
        <v>10181.43</v>
      </c>
      <c r="F710" s="5">
        <v>0</v>
      </c>
      <c r="G710" s="5">
        <v>10181.43</v>
      </c>
      <c r="H710" s="5">
        <v>88164.21</v>
      </c>
      <c r="I710" s="5">
        <v>0</v>
      </c>
      <c r="J710" s="5">
        <v>77982.78</v>
      </c>
    </row>
    <row r="711" spans="1:10" hidden="1">
      <c r="A711" s="182" t="s">
        <v>1455</v>
      </c>
      <c r="B711" s="182" t="s">
        <v>1456</v>
      </c>
      <c r="C711" s="5">
        <v>0</v>
      </c>
      <c r="D711" s="5">
        <v>745296.79</v>
      </c>
      <c r="E711" s="5">
        <v>35415.14</v>
      </c>
      <c r="F711" s="5">
        <v>0</v>
      </c>
      <c r="G711" s="5">
        <v>35415.14</v>
      </c>
      <c r="H711" s="5">
        <v>745296.79</v>
      </c>
      <c r="I711" s="5">
        <v>0</v>
      </c>
      <c r="J711" s="5">
        <v>709881.65</v>
      </c>
    </row>
    <row r="712" spans="1:10" hidden="1">
      <c r="A712" s="182" t="s">
        <v>2452</v>
      </c>
      <c r="B712" s="182" t="s">
        <v>1457</v>
      </c>
      <c r="C712" s="5">
        <v>327.79</v>
      </c>
      <c r="D712" s="5">
        <v>838009.31</v>
      </c>
      <c r="E712" s="5">
        <v>5699607.8399999999</v>
      </c>
      <c r="F712" s="5">
        <v>5387182.9699999997</v>
      </c>
      <c r="G712" s="5">
        <v>5699935.6299999999</v>
      </c>
      <c r="H712" s="5">
        <v>6225192.2800000003</v>
      </c>
      <c r="I712" s="5">
        <v>0</v>
      </c>
      <c r="J712" s="5">
        <v>525256.65</v>
      </c>
    </row>
    <row r="713" spans="1:10" hidden="1">
      <c r="A713" s="182" t="s">
        <v>1458</v>
      </c>
      <c r="B713" s="182" t="s">
        <v>1459</v>
      </c>
      <c r="C713" s="5">
        <v>327.79</v>
      </c>
      <c r="D713" s="5">
        <v>404732.22</v>
      </c>
      <c r="E713" s="5">
        <v>3509340.1600000001</v>
      </c>
      <c r="F713" s="5">
        <v>3576605.45</v>
      </c>
      <c r="G713" s="5">
        <v>3509667.95</v>
      </c>
      <c r="H713" s="5">
        <v>3981337.67</v>
      </c>
      <c r="I713" s="5">
        <v>0</v>
      </c>
      <c r="J713" s="5">
        <v>471669.72</v>
      </c>
    </row>
    <row r="714" spans="1:10" hidden="1">
      <c r="A714" s="182" t="s">
        <v>1460</v>
      </c>
      <c r="B714" s="182" t="s">
        <v>1459</v>
      </c>
      <c r="C714" s="5">
        <v>327.79</v>
      </c>
      <c r="D714" s="5">
        <v>374281.9</v>
      </c>
      <c r="E714" s="5">
        <v>1553535.38</v>
      </c>
      <c r="F714" s="5">
        <v>1620800.67</v>
      </c>
      <c r="G714" s="5">
        <v>1553863.17</v>
      </c>
      <c r="H714" s="5">
        <v>1995082.57</v>
      </c>
      <c r="I714" s="5">
        <v>0</v>
      </c>
      <c r="J714" s="5">
        <v>441219.4</v>
      </c>
    </row>
    <row r="715" spans="1:10" hidden="1">
      <c r="A715" s="182" t="s">
        <v>2453</v>
      </c>
      <c r="B715" s="182" t="s">
        <v>2454</v>
      </c>
      <c r="C715" s="5">
        <v>0</v>
      </c>
      <c r="D715" s="5">
        <v>0</v>
      </c>
      <c r="E715" s="5">
        <v>3526.5</v>
      </c>
      <c r="F715" s="5">
        <v>3526.5</v>
      </c>
      <c r="G715" s="5">
        <v>3526.5</v>
      </c>
      <c r="H715" s="5">
        <v>3526.5</v>
      </c>
      <c r="I715" s="5">
        <v>0</v>
      </c>
      <c r="J715" s="5">
        <v>0</v>
      </c>
    </row>
    <row r="716" spans="1:10" hidden="1">
      <c r="A716" s="182" t="s">
        <v>1461</v>
      </c>
      <c r="B716" s="182" t="s">
        <v>1462</v>
      </c>
      <c r="C716" s="5">
        <v>0</v>
      </c>
      <c r="D716" s="5">
        <v>0</v>
      </c>
      <c r="E716" s="5">
        <v>18000</v>
      </c>
      <c r="F716" s="5">
        <v>18000</v>
      </c>
      <c r="G716" s="5">
        <v>18000</v>
      </c>
      <c r="H716" s="5">
        <v>18000</v>
      </c>
      <c r="I716" s="5">
        <v>0</v>
      </c>
      <c r="J716" s="5">
        <v>0</v>
      </c>
    </row>
    <row r="717" spans="1:10" hidden="1">
      <c r="A717" s="182" t="s">
        <v>1463</v>
      </c>
      <c r="B717" s="182" t="s">
        <v>1464</v>
      </c>
      <c r="C717" s="5">
        <v>0</v>
      </c>
      <c r="D717" s="5">
        <v>0</v>
      </c>
      <c r="E717" s="5">
        <v>2911.52</v>
      </c>
      <c r="F717" s="5">
        <v>2911.52</v>
      </c>
      <c r="G717" s="5">
        <v>2911.52</v>
      </c>
      <c r="H717" s="5">
        <v>2911.52</v>
      </c>
      <c r="I717" s="5">
        <v>0</v>
      </c>
      <c r="J717" s="5">
        <v>0</v>
      </c>
    </row>
    <row r="718" spans="1:10" hidden="1">
      <c r="A718" s="182" t="s">
        <v>1465</v>
      </c>
      <c r="B718" s="182" t="s">
        <v>1466</v>
      </c>
      <c r="C718" s="5">
        <v>0</v>
      </c>
      <c r="D718" s="5">
        <v>0</v>
      </c>
      <c r="E718" s="5">
        <v>33114.199999999997</v>
      </c>
      <c r="F718" s="5">
        <v>33114.199999999997</v>
      </c>
      <c r="G718" s="5">
        <v>33114.199999999997</v>
      </c>
      <c r="H718" s="5">
        <v>33114.199999999997</v>
      </c>
      <c r="I718" s="5">
        <v>0</v>
      </c>
      <c r="J718" s="5">
        <v>0</v>
      </c>
    </row>
    <row r="719" spans="1:10" hidden="1">
      <c r="A719" s="182" t="s">
        <v>1467</v>
      </c>
      <c r="B719" s="182" t="s">
        <v>1468</v>
      </c>
      <c r="C719" s="5">
        <v>0</v>
      </c>
      <c r="D719" s="5">
        <v>0</v>
      </c>
      <c r="E719" s="5">
        <v>235599.96</v>
      </c>
      <c r="F719" s="5">
        <v>235599.96</v>
      </c>
      <c r="G719" s="5">
        <v>235599.96</v>
      </c>
      <c r="H719" s="5">
        <v>235599.96</v>
      </c>
      <c r="I719" s="5">
        <v>0</v>
      </c>
      <c r="J719" s="5">
        <v>0</v>
      </c>
    </row>
    <row r="720" spans="1:10" hidden="1">
      <c r="A720" s="182" t="s">
        <v>1469</v>
      </c>
      <c r="B720" s="182" t="s">
        <v>1470</v>
      </c>
      <c r="C720" s="5">
        <v>0</v>
      </c>
      <c r="D720" s="5">
        <v>0</v>
      </c>
      <c r="E720" s="5">
        <v>5970</v>
      </c>
      <c r="F720" s="5">
        <v>5970</v>
      </c>
      <c r="G720" s="5">
        <v>5970</v>
      </c>
      <c r="H720" s="5">
        <v>5970</v>
      </c>
      <c r="I720" s="5">
        <v>0</v>
      </c>
      <c r="J720" s="5">
        <v>0</v>
      </c>
    </row>
    <row r="721" spans="1:10" hidden="1">
      <c r="A721" s="182" t="s">
        <v>1471</v>
      </c>
      <c r="B721" s="182" t="s">
        <v>1472</v>
      </c>
      <c r="C721" s="5">
        <v>0</v>
      </c>
      <c r="D721" s="5">
        <v>0</v>
      </c>
      <c r="E721" s="5">
        <v>800</v>
      </c>
      <c r="F721" s="5">
        <v>800</v>
      </c>
      <c r="G721" s="5">
        <v>800</v>
      </c>
      <c r="H721" s="5">
        <v>800</v>
      </c>
      <c r="I721" s="5">
        <v>0</v>
      </c>
      <c r="J721" s="5">
        <v>0</v>
      </c>
    </row>
    <row r="722" spans="1:10" hidden="1">
      <c r="A722" s="182" t="s">
        <v>2455</v>
      </c>
      <c r="B722" s="182" t="s">
        <v>2456</v>
      </c>
      <c r="C722" s="5">
        <v>0</v>
      </c>
      <c r="D722" s="5">
        <v>0</v>
      </c>
      <c r="E722" s="5">
        <v>9954.7199999999993</v>
      </c>
      <c r="F722" s="5">
        <v>9954.7199999999993</v>
      </c>
      <c r="G722" s="5">
        <v>9954.7199999999993</v>
      </c>
      <c r="H722" s="5">
        <v>9954.7199999999993</v>
      </c>
      <c r="I722" s="5">
        <v>0</v>
      </c>
      <c r="J722" s="5">
        <v>0</v>
      </c>
    </row>
    <row r="723" spans="1:10" hidden="1">
      <c r="A723" s="182" t="s">
        <v>2258</v>
      </c>
      <c r="B723" s="182" t="s">
        <v>2259</v>
      </c>
      <c r="C723" s="5">
        <v>0</v>
      </c>
      <c r="D723" s="5">
        <v>0</v>
      </c>
      <c r="E723" s="5">
        <v>4960</v>
      </c>
      <c r="F723" s="5">
        <v>4960</v>
      </c>
      <c r="G723" s="5">
        <v>4960</v>
      </c>
      <c r="H723" s="5">
        <v>4960</v>
      </c>
      <c r="I723" s="5">
        <v>0</v>
      </c>
      <c r="J723" s="5">
        <v>0</v>
      </c>
    </row>
    <row r="724" spans="1:10" hidden="1">
      <c r="A724" s="182" t="s">
        <v>1473</v>
      </c>
      <c r="B724" s="182" t="s">
        <v>1474</v>
      </c>
      <c r="C724" s="5">
        <v>0</v>
      </c>
      <c r="D724" s="5">
        <v>2852.43</v>
      </c>
      <c r="E724" s="5">
        <v>0</v>
      </c>
      <c r="F724" s="5">
        <v>660.5</v>
      </c>
      <c r="G724" s="5">
        <v>0</v>
      </c>
      <c r="H724" s="5">
        <v>3512.93</v>
      </c>
      <c r="I724" s="5">
        <v>0</v>
      </c>
      <c r="J724" s="5">
        <v>3512.93</v>
      </c>
    </row>
    <row r="725" spans="1:10" hidden="1">
      <c r="A725" s="182" t="s">
        <v>1475</v>
      </c>
      <c r="B725" s="182" t="s">
        <v>1476</v>
      </c>
      <c r="C725" s="5">
        <v>0</v>
      </c>
      <c r="D725" s="5">
        <v>0</v>
      </c>
      <c r="E725" s="5">
        <v>19988.62</v>
      </c>
      <c r="F725" s="5">
        <v>19988.62</v>
      </c>
      <c r="G725" s="5">
        <v>19988.62</v>
      </c>
      <c r="H725" s="5">
        <v>19988.62</v>
      </c>
      <c r="I725" s="5">
        <v>0</v>
      </c>
      <c r="J725" s="5">
        <v>0</v>
      </c>
    </row>
    <row r="726" spans="1:10" hidden="1">
      <c r="A726" s="182" t="s">
        <v>1477</v>
      </c>
      <c r="B726" s="182" t="s">
        <v>1478</v>
      </c>
      <c r="C726" s="5">
        <v>0</v>
      </c>
      <c r="D726" s="5">
        <v>1276.7</v>
      </c>
      <c r="E726" s="5">
        <v>4768.46</v>
      </c>
      <c r="F726" s="5">
        <v>6170.16</v>
      </c>
      <c r="G726" s="5">
        <v>4768.46</v>
      </c>
      <c r="H726" s="5">
        <v>7446.86</v>
      </c>
      <c r="I726" s="5">
        <v>0</v>
      </c>
      <c r="J726" s="5">
        <v>2678.4</v>
      </c>
    </row>
    <row r="727" spans="1:10" hidden="1">
      <c r="A727" s="182" t="s">
        <v>2260</v>
      </c>
      <c r="B727" s="182" t="s">
        <v>2261</v>
      </c>
      <c r="C727" s="5">
        <v>327.79</v>
      </c>
      <c r="D727" s="5">
        <v>0</v>
      </c>
      <c r="E727" s="5">
        <v>0</v>
      </c>
      <c r="F727" s="5">
        <v>0</v>
      </c>
      <c r="G727" s="5">
        <v>327.79</v>
      </c>
      <c r="H727" s="5">
        <v>0</v>
      </c>
      <c r="I727" s="5">
        <v>327.79</v>
      </c>
      <c r="J727" s="5">
        <v>0</v>
      </c>
    </row>
    <row r="728" spans="1:10" hidden="1">
      <c r="A728" s="182" t="s">
        <v>1479</v>
      </c>
      <c r="B728" s="182" t="s">
        <v>1480</v>
      </c>
      <c r="C728" s="5">
        <v>0</v>
      </c>
      <c r="D728" s="5">
        <v>0</v>
      </c>
      <c r="E728" s="5">
        <v>7433.47</v>
      </c>
      <c r="F728" s="5">
        <v>7433.47</v>
      </c>
      <c r="G728" s="5">
        <v>7433.47</v>
      </c>
      <c r="H728" s="5">
        <v>7433.47</v>
      </c>
      <c r="I728" s="5">
        <v>0</v>
      </c>
      <c r="J728" s="5">
        <v>0</v>
      </c>
    </row>
    <row r="729" spans="1:10" hidden="1">
      <c r="A729" s="182" t="s">
        <v>1481</v>
      </c>
      <c r="B729" s="182" t="s">
        <v>1482</v>
      </c>
      <c r="C729" s="5">
        <v>0</v>
      </c>
      <c r="D729" s="5">
        <v>12189.97</v>
      </c>
      <c r="E729" s="5">
        <v>28168.97</v>
      </c>
      <c r="F729" s="5">
        <v>19359.490000000002</v>
      </c>
      <c r="G729" s="5">
        <v>28168.97</v>
      </c>
      <c r="H729" s="5">
        <v>31549.46</v>
      </c>
      <c r="I729" s="5">
        <v>0</v>
      </c>
      <c r="J729" s="5">
        <v>3380.49</v>
      </c>
    </row>
    <row r="730" spans="1:10" hidden="1">
      <c r="A730" s="182" t="s">
        <v>1483</v>
      </c>
      <c r="B730" s="182" t="s">
        <v>1484</v>
      </c>
      <c r="C730" s="5">
        <v>0</v>
      </c>
      <c r="D730" s="5">
        <v>0</v>
      </c>
      <c r="E730" s="5">
        <v>22990.91</v>
      </c>
      <c r="F730" s="5">
        <v>22990.91</v>
      </c>
      <c r="G730" s="5">
        <v>22990.91</v>
      </c>
      <c r="H730" s="5">
        <v>22990.91</v>
      </c>
      <c r="I730" s="5">
        <v>0</v>
      </c>
      <c r="J730" s="5">
        <v>0</v>
      </c>
    </row>
    <row r="731" spans="1:10" hidden="1">
      <c r="A731" s="182" t="s">
        <v>1485</v>
      </c>
      <c r="B731" s="182" t="s">
        <v>1486</v>
      </c>
      <c r="C731" s="5">
        <v>0</v>
      </c>
      <c r="D731" s="5">
        <v>32717.74</v>
      </c>
      <c r="E731" s="5">
        <v>32717.74</v>
      </c>
      <c r="F731" s="5">
        <v>565.5</v>
      </c>
      <c r="G731" s="5">
        <v>32717.74</v>
      </c>
      <c r="H731" s="5">
        <v>33283.24</v>
      </c>
      <c r="I731" s="5">
        <v>0</v>
      </c>
      <c r="J731" s="5">
        <v>565.5</v>
      </c>
    </row>
    <row r="732" spans="1:10" hidden="1">
      <c r="A732" s="182" t="s">
        <v>1487</v>
      </c>
      <c r="B732" s="182" t="s">
        <v>1488</v>
      </c>
      <c r="C732" s="5">
        <v>0</v>
      </c>
      <c r="D732" s="5">
        <v>2216.77</v>
      </c>
      <c r="E732" s="5">
        <v>4779.12</v>
      </c>
      <c r="F732" s="5">
        <v>5824.63</v>
      </c>
      <c r="G732" s="5">
        <v>4779.12</v>
      </c>
      <c r="H732" s="5">
        <v>8041.4</v>
      </c>
      <c r="I732" s="5">
        <v>0</v>
      </c>
      <c r="J732" s="5">
        <v>3262.28</v>
      </c>
    </row>
    <row r="733" spans="1:10" hidden="1">
      <c r="A733" s="182" t="s">
        <v>1489</v>
      </c>
      <c r="B733" s="182" t="s">
        <v>1490</v>
      </c>
      <c r="C733" s="5">
        <v>0</v>
      </c>
      <c r="D733" s="5">
        <v>624.47</v>
      </c>
      <c r="E733" s="5">
        <v>2420.02</v>
      </c>
      <c r="F733" s="5">
        <v>3096.95</v>
      </c>
      <c r="G733" s="5">
        <v>2420.02</v>
      </c>
      <c r="H733" s="5">
        <v>3721.42</v>
      </c>
      <c r="I733" s="5">
        <v>0</v>
      </c>
      <c r="J733" s="5">
        <v>1301.4000000000001</v>
      </c>
    </row>
    <row r="734" spans="1:10" hidden="1">
      <c r="A734" s="182" t="s">
        <v>1491</v>
      </c>
      <c r="B734" s="182" t="s">
        <v>1492</v>
      </c>
      <c r="C734" s="5">
        <v>0</v>
      </c>
      <c r="D734" s="5">
        <v>0</v>
      </c>
      <c r="E734" s="5">
        <v>198.4</v>
      </c>
      <c r="F734" s="5">
        <v>198.4</v>
      </c>
      <c r="G734" s="5">
        <v>198.4</v>
      </c>
      <c r="H734" s="5">
        <v>198.4</v>
      </c>
      <c r="I734" s="5">
        <v>0</v>
      </c>
      <c r="J734" s="5">
        <v>0</v>
      </c>
    </row>
    <row r="735" spans="1:10" hidden="1">
      <c r="A735" s="182" t="s">
        <v>2457</v>
      </c>
      <c r="B735" s="182" t="s">
        <v>2458</v>
      </c>
      <c r="C735" s="5">
        <v>0</v>
      </c>
      <c r="D735" s="5">
        <v>0</v>
      </c>
      <c r="E735" s="5">
        <v>360.84</v>
      </c>
      <c r="F735" s="5">
        <v>360.84</v>
      </c>
      <c r="G735" s="5">
        <v>360.84</v>
      </c>
      <c r="H735" s="5">
        <v>360.84</v>
      </c>
      <c r="I735" s="5">
        <v>0</v>
      </c>
      <c r="J735" s="5">
        <v>0</v>
      </c>
    </row>
    <row r="736" spans="1:10" hidden="1">
      <c r="A736" s="182" t="s">
        <v>1493</v>
      </c>
      <c r="B736" s="182" t="s">
        <v>1494</v>
      </c>
      <c r="C736" s="5">
        <v>0</v>
      </c>
      <c r="D736" s="5">
        <v>0</v>
      </c>
      <c r="E736" s="5">
        <v>3747.87</v>
      </c>
      <c r="F736" s="5">
        <v>4553.6400000000003</v>
      </c>
      <c r="G736" s="5">
        <v>3747.87</v>
      </c>
      <c r="H736" s="5">
        <v>4553.6400000000003</v>
      </c>
      <c r="I736" s="5">
        <v>0</v>
      </c>
      <c r="J736" s="5">
        <v>805.77</v>
      </c>
    </row>
    <row r="737" spans="1:10" hidden="1">
      <c r="A737" s="182" t="s">
        <v>1495</v>
      </c>
      <c r="B737" s="182" t="s">
        <v>1496</v>
      </c>
      <c r="C737" s="5">
        <v>0</v>
      </c>
      <c r="D737" s="5">
        <v>0</v>
      </c>
      <c r="E737" s="5">
        <v>600</v>
      </c>
      <c r="F737" s="5">
        <v>600</v>
      </c>
      <c r="G737" s="5">
        <v>600</v>
      </c>
      <c r="H737" s="5">
        <v>600</v>
      </c>
      <c r="I737" s="5">
        <v>0</v>
      </c>
      <c r="J737" s="5">
        <v>0</v>
      </c>
    </row>
    <row r="738" spans="1:10" hidden="1">
      <c r="A738" s="182" t="s">
        <v>1497</v>
      </c>
      <c r="B738" s="182" t="s">
        <v>1498</v>
      </c>
      <c r="C738" s="5">
        <v>0</v>
      </c>
      <c r="D738" s="5">
        <v>0</v>
      </c>
      <c r="E738" s="5">
        <v>11999.48</v>
      </c>
      <c r="F738" s="5">
        <v>11999.48</v>
      </c>
      <c r="G738" s="5">
        <v>11999.48</v>
      </c>
      <c r="H738" s="5">
        <v>11999.48</v>
      </c>
      <c r="I738" s="5">
        <v>0</v>
      </c>
      <c r="J738" s="5">
        <v>0</v>
      </c>
    </row>
    <row r="739" spans="1:10" hidden="1">
      <c r="A739" s="182" t="s">
        <v>1499</v>
      </c>
      <c r="B739" s="182" t="s">
        <v>1500</v>
      </c>
      <c r="C739" s="5">
        <v>0</v>
      </c>
      <c r="D739" s="5">
        <v>0</v>
      </c>
      <c r="E739" s="5">
        <v>2618.66</v>
      </c>
      <c r="F739" s="5">
        <v>2618.66</v>
      </c>
      <c r="G739" s="5">
        <v>2618.66</v>
      </c>
      <c r="H739" s="5">
        <v>2618.66</v>
      </c>
      <c r="I739" s="5">
        <v>0</v>
      </c>
      <c r="J739" s="5">
        <v>0</v>
      </c>
    </row>
    <row r="740" spans="1:10" hidden="1">
      <c r="A740" s="182" t="s">
        <v>2262</v>
      </c>
      <c r="B740" s="182" t="s">
        <v>2263</v>
      </c>
      <c r="C740" s="5">
        <v>0</v>
      </c>
      <c r="D740" s="5">
        <v>0</v>
      </c>
      <c r="E740" s="5">
        <v>2873.48</v>
      </c>
      <c r="F740" s="5">
        <v>2873.48</v>
      </c>
      <c r="G740" s="5">
        <v>2873.48</v>
      </c>
      <c r="H740" s="5">
        <v>2873.48</v>
      </c>
      <c r="I740" s="5">
        <v>0</v>
      </c>
      <c r="J740" s="5">
        <v>0</v>
      </c>
    </row>
    <row r="741" spans="1:10" hidden="1">
      <c r="A741" s="182" t="s">
        <v>1501</v>
      </c>
      <c r="B741" s="182" t="s">
        <v>1502</v>
      </c>
      <c r="C741" s="5">
        <v>0</v>
      </c>
      <c r="D741" s="5">
        <v>1818.39</v>
      </c>
      <c r="E741" s="5">
        <v>0</v>
      </c>
      <c r="F741" s="5">
        <v>0</v>
      </c>
      <c r="G741" s="5">
        <v>0</v>
      </c>
      <c r="H741" s="5">
        <v>1818.39</v>
      </c>
      <c r="I741" s="5">
        <v>0</v>
      </c>
      <c r="J741" s="5">
        <v>1818.39</v>
      </c>
    </row>
    <row r="742" spans="1:10" hidden="1">
      <c r="A742" s="182" t="s">
        <v>1503</v>
      </c>
      <c r="B742" s="182" t="s">
        <v>1504</v>
      </c>
      <c r="C742" s="5">
        <v>0</v>
      </c>
      <c r="D742" s="5">
        <v>10476</v>
      </c>
      <c r="E742" s="5">
        <v>17534.990000000002</v>
      </c>
      <c r="F742" s="5">
        <v>17534.990000000002</v>
      </c>
      <c r="G742" s="5">
        <v>17534.990000000002</v>
      </c>
      <c r="H742" s="5">
        <v>28010.99</v>
      </c>
      <c r="I742" s="5">
        <v>0</v>
      </c>
      <c r="J742" s="5">
        <v>10476</v>
      </c>
    </row>
    <row r="743" spans="1:10" hidden="1">
      <c r="A743" s="182" t="s">
        <v>1505</v>
      </c>
      <c r="B743" s="182" t="s">
        <v>1506</v>
      </c>
      <c r="C743" s="5">
        <v>0</v>
      </c>
      <c r="D743" s="5">
        <v>23938.12</v>
      </c>
      <c r="E743" s="5">
        <v>0</v>
      </c>
      <c r="F743" s="5">
        <v>0</v>
      </c>
      <c r="G743" s="5">
        <v>0</v>
      </c>
      <c r="H743" s="5">
        <v>23938.12</v>
      </c>
      <c r="I743" s="5">
        <v>0</v>
      </c>
      <c r="J743" s="5">
        <v>23938.12</v>
      </c>
    </row>
    <row r="744" spans="1:10" hidden="1">
      <c r="A744" s="182" t="s">
        <v>2459</v>
      </c>
      <c r="B744" s="182" t="s">
        <v>2460</v>
      </c>
      <c r="C744" s="5">
        <v>0</v>
      </c>
      <c r="D744" s="5">
        <v>0</v>
      </c>
      <c r="E744" s="5">
        <v>0</v>
      </c>
      <c r="F744" s="5">
        <v>-97.22</v>
      </c>
      <c r="G744" s="5">
        <v>0</v>
      </c>
      <c r="H744" s="5">
        <v>-97.22</v>
      </c>
      <c r="I744" s="5">
        <v>97.22</v>
      </c>
      <c r="J744" s="5">
        <v>0</v>
      </c>
    </row>
    <row r="745" spans="1:10" hidden="1">
      <c r="A745" s="182" t="s">
        <v>1507</v>
      </c>
      <c r="B745" s="182" t="s">
        <v>1508</v>
      </c>
      <c r="C745" s="5">
        <v>0</v>
      </c>
      <c r="D745" s="5">
        <v>0</v>
      </c>
      <c r="E745" s="5">
        <v>30358.09</v>
      </c>
      <c r="F745" s="5">
        <v>30358.09</v>
      </c>
      <c r="G745" s="5">
        <v>30358.09</v>
      </c>
      <c r="H745" s="5">
        <v>30358.09</v>
      </c>
      <c r="I745" s="5">
        <v>0</v>
      </c>
      <c r="J745" s="5">
        <v>0</v>
      </c>
    </row>
    <row r="746" spans="1:10" hidden="1">
      <c r="A746" s="182" t="s">
        <v>1509</v>
      </c>
      <c r="B746" s="182" t="s">
        <v>1510</v>
      </c>
      <c r="C746" s="5">
        <v>0</v>
      </c>
      <c r="D746" s="5">
        <v>708.48</v>
      </c>
      <c r="E746" s="5">
        <v>868.56</v>
      </c>
      <c r="F746" s="5">
        <v>1515.4</v>
      </c>
      <c r="G746" s="5">
        <v>868.56</v>
      </c>
      <c r="H746" s="5">
        <v>2223.88</v>
      </c>
      <c r="I746" s="5">
        <v>0</v>
      </c>
      <c r="J746" s="5">
        <v>1355.32</v>
      </c>
    </row>
    <row r="747" spans="1:10" hidden="1">
      <c r="A747" s="182" t="s">
        <v>1511</v>
      </c>
      <c r="B747" s="182" t="s">
        <v>1512</v>
      </c>
      <c r="C747" s="5">
        <v>0</v>
      </c>
      <c r="D747" s="5">
        <v>11915</v>
      </c>
      <c r="E747" s="5">
        <v>0</v>
      </c>
      <c r="F747" s="5">
        <v>-11915</v>
      </c>
      <c r="G747" s="5">
        <v>0</v>
      </c>
      <c r="H747" s="5">
        <v>0</v>
      </c>
      <c r="I747" s="5">
        <v>0</v>
      </c>
      <c r="J747" s="5">
        <v>0</v>
      </c>
    </row>
    <row r="748" spans="1:10" hidden="1">
      <c r="A748" s="182" t="s">
        <v>1513</v>
      </c>
      <c r="B748" s="182" t="s">
        <v>1514</v>
      </c>
      <c r="C748" s="5">
        <v>0</v>
      </c>
      <c r="D748" s="5">
        <v>0</v>
      </c>
      <c r="E748" s="5">
        <v>13274.73</v>
      </c>
      <c r="F748" s="5">
        <v>13274.73</v>
      </c>
      <c r="G748" s="5">
        <v>13274.73</v>
      </c>
      <c r="H748" s="5">
        <v>13274.73</v>
      </c>
      <c r="I748" s="5">
        <v>0</v>
      </c>
      <c r="J748" s="5">
        <v>0</v>
      </c>
    </row>
    <row r="749" spans="1:10" hidden="1">
      <c r="A749" s="182" t="s">
        <v>1515</v>
      </c>
      <c r="B749" s="182" t="s">
        <v>1516</v>
      </c>
      <c r="C749" s="5">
        <v>0</v>
      </c>
      <c r="D749" s="5">
        <v>0</v>
      </c>
      <c r="E749" s="5">
        <v>1500</v>
      </c>
      <c r="F749" s="5">
        <v>1500</v>
      </c>
      <c r="G749" s="5">
        <v>1500</v>
      </c>
      <c r="H749" s="5">
        <v>1500</v>
      </c>
      <c r="I749" s="5">
        <v>0</v>
      </c>
      <c r="J749" s="5">
        <v>0</v>
      </c>
    </row>
    <row r="750" spans="1:10" hidden="1">
      <c r="A750" s="182" t="s">
        <v>1517</v>
      </c>
      <c r="B750" s="182" t="s">
        <v>1518</v>
      </c>
      <c r="C750" s="5">
        <v>0</v>
      </c>
      <c r="D750" s="5">
        <v>196081.56</v>
      </c>
      <c r="E750" s="5">
        <v>0</v>
      </c>
      <c r="F750" s="5">
        <v>1594.16</v>
      </c>
      <c r="G750" s="5">
        <v>0</v>
      </c>
      <c r="H750" s="5">
        <v>197675.72</v>
      </c>
      <c r="I750" s="5">
        <v>0</v>
      </c>
      <c r="J750" s="5">
        <v>197675.72</v>
      </c>
    </row>
    <row r="751" spans="1:10" hidden="1">
      <c r="A751" s="182" t="s">
        <v>1519</v>
      </c>
      <c r="B751" s="182" t="s">
        <v>1520</v>
      </c>
      <c r="C751" s="5">
        <v>0</v>
      </c>
      <c r="D751" s="5">
        <v>0</v>
      </c>
      <c r="E751" s="5">
        <v>14812.42</v>
      </c>
      <c r="F751" s="5">
        <v>14812.42</v>
      </c>
      <c r="G751" s="5">
        <v>14812.42</v>
      </c>
      <c r="H751" s="5">
        <v>14812.42</v>
      </c>
      <c r="I751" s="5">
        <v>0</v>
      </c>
      <c r="J751" s="5">
        <v>0</v>
      </c>
    </row>
    <row r="752" spans="1:10" hidden="1">
      <c r="A752" s="182" t="s">
        <v>2461</v>
      </c>
      <c r="B752" s="182" t="s">
        <v>2462</v>
      </c>
      <c r="C752" s="5">
        <v>0</v>
      </c>
      <c r="D752" s="5">
        <v>0</v>
      </c>
      <c r="E752" s="5">
        <v>255</v>
      </c>
      <c r="F752" s="5">
        <v>255</v>
      </c>
      <c r="G752" s="5">
        <v>255</v>
      </c>
      <c r="H752" s="5">
        <v>255</v>
      </c>
      <c r="I752" s="5">
        <v>0</v>
      </c>
      <c r="J752" s="5">
        <v>0</v>
      </c>
    </row>
    <row r="753" spans="1:10" hidden="1">
      <c r="A753" s="182" t="s">
        <v>1521</v>
      </c>
      <c r="B753" s="182" t="s">
        <v>1522</v>
      </c>
      <c r="C753" s="5">
        <v>0</v>
      </c>
      <c r="D753" s="5">
        <v>801.15</v>
      </c>
      <c r="E753" s="5">
        <v>1015.67</v>
      </c>
      <c r="F753" s="5">
        <v>2021.82</v>
      </c>
      <c r="G753" s="5">
        <v>1015.67</v>
      </c>
      <c r="H753" s="5">
        <v>2822.97</v>
      </c>
      <c r="I753" s="5">
        <v>0</v>
      </c>
      <c r="J753" s="5">
        <v>1807.3</v>
      </c>
    </row>
    <row r="754" spans="1:10" hidden="1">
      <c r="A754" s="182" t="s">
        <v>1523</v>
      </c>
      <c r="B754" s="182" t="s">
        <v>1524</v>
      </c>
      <c r="C754" s="5">
        <v>0</v>
      </c>
      <c r="D754" s="5">
        <v>9967.08</v>
      </c>
      <c r="E754" s="5">
        <v>164334.48000000001</v>
      </c>
      <c r="F754" s="5">
        <v>163785.9</v>
      </c>
      <c r="G754" s="5">
        <v>164334.48000000001</v>
      </c>
      <c r="H754" s="5">
        <v>173752.98</v>
      </c>
      <c r="I754" s="5">
        <v>0</v>
      </c>
      <c r="J754" s="5">
        <v>9418.5</v>
      </c>
    </row>
    <row r="755" spans="1:10" hidden="1">
      <c r="A755" s="182" t="s">
        <v>1525</v>
      </c>
      <c r="B755" s="182" t="s">
        <v>1526</v>
      </c>
      <c r="C755" s="5">
        <v>0</v>
      </c>
      <c r="D755" s="5">
        <v>0</v>
      </c>
      <c r="E755" s="5">
        <v>2183.42</v>
      </c>
      <c r="F755" s="5">
        <v>2183.42</v>
      </c>
      <c r="G755" s="5">
        <v>2183.42</v>
      </c>
      <c r="H755" s="5">
        <v>2183.42</v>
      </c>
      <c r="I755" s="5">
        <v>0</v>
      </c>
      <c r="J755" s="5">
        <v>0</v>
      </c>
    </row>
    <row r="756" spans="1:10" hidden="1">
      <c r="A756" s="182" t="s">
        <v>1527</v>
      </c>
      <c r="B756" s="182" t="s">
        <v>1528</v>
      </c>
      <c r="C756" s="5">
        <v>0</v>
      </c>
      <c r="D756" s="5">
        <v>0</v>
      </c>
      <c r="E756" s="5">
        <v>58282.720000000001</v>
      </c>
      <c r="F756" s="5">
        <v>66409.679999999993</v>
      </c>
      <c r="G756" s="5">
        <v>58282.720000000001</v>
      </c>
      <c r="H756" s="5">
        <v>66409.679999999993</v>
      </c>
      <c r="I756" s="5">
        <v>0</v>
      </c>
      <c r="J756" s="5">
        <v>8126.96</v>
      </c>
    </row>
    <row r="757" spans="1:10" hidden="1">
      <c r="A757" s="182" t="s">
        <v>1529</v>
      </c>
      <c r="B757" s="182" t="s">
        <v>1530</v>
      </c>
      <c r="C757" s="5">
        <v>0</v>
      </c>
      <c r="D757" s="5">
        <v>0</v>
      </c>
      <c r="E757" s="5">
        <v>3500</v>
      </c>
      <c r="F757" s="5">
        <v>3500</v>
      </c>
      <c r="G757" s="5">
        <v>3500</v>
      </c>
      <c r="H757" s="5">
        <v>3500</v>
      </c>
      <c r="I757" s="5">
        <v>0</v>
      </c>
      <c r="J757" s="5">
        <v>0</v>
      </c>
    </row>
    <row r="758" spans="1:10" hidden="1">
      <c r="A758" s="182" t="s">
        <v>1531</v>
      </c>
      <c r="B758" s="182" t="s">
        <v>1532</v>
      </c>
      <c r="C758" s="5">
        <v>0</v>
      </c>
      <c r="D758" s="5">
        <v>0</v>
      </c>
      <c r="E758" s="5">
        <v>1517</v>
      </c>
      <c r="F758" s="5">
        <v>1517</v>
      </c>
      <c r="G758" s="5">
        <v>1517</v>
      </c>
      <c r="H758" s="5">
        <v>1517</v>
      </c>
      <c r="I758" s="5">
        <v>0</v>
      </c>
      <c r="J758" s="5">
        <v>0</v>
      </c>
    </row>
    <row r="759" spans="1:10" hidden="1">
      <c r="A759" s="182" t="s">
        <v>2264</v>
      </c>
      <c r="B759" s="182" t="s">
        <v>2265</v>
      </c>
      <c r="C759" s="5">
        <v>0</v>
      </c>
      <c r="D759" s="5">
        <v>0</v>
      </c>
      <c r="E759" s="5">
        <v>421.6</v>
      </c>
      <c r="F759" s="5">
        <v>421.6</v>
      </c>
      <c r="G759" s="5">
        <v>421.6</v>
      </c>
      <c r="H759" s="5">
        <v>421.6</v>
      </c>
      <c r="I759" s="5">
        <v>0</v>
      </c>
      <c r="J759" s="5">
        <v>0</v>
      </c>
    </row>
    <row r="760" spans="1:10" hidden="1">
      <c r="A760" s="182" t="s">
        <v>1533</v>
      </c>
      <c r="B760" s="182" t="s">
        <v>1534</v>
      </c>
      <c r="C760" s="5">
        <v>0</v>
      </c>
      <c r="D760" s="5">
        <v>0</v>
      </c>
      <c r="E760" s="5">
        <v>18775.21</v>
      </c>
      <c r="F760" s="5">
        <v>18775.21</v>
      </c>
      <c r="G760" s="5">
        <v>18775.21</v>
      </c>
      <c r="H760" s="5">
        <v>18775.21</v>
      </c>
      <c r="I760" s="5">
        <v>0</v>
      </c>
      <c r="J760" s="5">
        <v>0</v>
      </c>
    </row>
    <row r="761" spans="1:10" hidden="1">
      <c r="A761" s="182" t="s">
        <v>1535</v>
      </c>
      <c r="B761" s="182" t="s">
        <v>1536</v>
      </c>
      <c r="C761" s="5">
        <v>0</v>
      </c>
      <c r="D761" s="5">
        <v>0</v>
      </c>
      <c r="E761" s="5">
        <v>266.58</v>
      </c>
      <c r="F761" s="5">
        <v>266.58</v>
      </c>
      <c r="G761" s="5">
        <v>266.58</v>
      </c>
      <c r="H761" s="5">
        <v>266.58</v>
      </c>
      <c r="I761" s="5">
        <v>0</v>
      </c>
      <c r="J761" s="5">
        <v>0</v>
      </c>
    </row>
    <row r="762" spans="1:10" hidden="1">
      <c r="A762" s="182" t="s">
        <v>1537</v>
      </c>
      <c r="B762" s="182" t="s">
        <v>1538</v>
      </c>
      <c r="C762" s="5">
        <v>0</v>
      </c>
      <c r="D762" s="5">
        <v>0</v>
      </c>
      <c r="E762" s="5">
        <v>47498.16</v>
      </c>
      <c r="F762" s="5">
        <v>47498.16</v>
      </c>
      <c r="G762" s="5">
        <v>47498.16</v>
      </c>
      <c r="H762" s="5">
        <v>47498.16</v>
      </c>
      <c r="I762" s="5">
        <v>0</v>
      </c>
      <c r="J762" s="5">
        <v>0</v>
      </c>
    </row>
    <row r="763" spans="1:10" hidden="1">
      <c r="A763" s="182" t="s">
        <v>1539</v>
      </c>
      <c r="B763" s="182" t="s">
        <v>1540</v>
      </c>
      <c r="C763" s="5">
        <v>0</v>
      </c>
      <c r="D763" s="5">
        <v>0</v>
      </c>
      <c r="E763" s="5">
        <v>17978.490000000002</v>
      </c>
      <c r="F763" s="5">
        <v>17978.490000000002</v>
      </c>
      <c r="G763" s="5">
        <v>17978.490000000002</v>
      </c>
      <c r="H763" s="5">
        <v>17978.490000000002</v>
      </c>
      <c r="I763" s="5">
        <v>0</v>
      </c>
      <c r="J763" s="5">
        <v>0</v>
      </c>
    </row>
    <row r="764" spans="1:10" hidden="1">
      <c r="A764" s="182" t="s">
        <v>1541</v>
      </c>
      <c r="B764" s="182" t="s">
        <v>1542</v>
      </c>
      <c r="C764" s="5">
        <v>0</v>
      </c>
      <c r="D764" s="5">
        <v>0</v>
      </c>
      <c r="E764" s="5">
        <v>1860</v>
      </c>
      <c r="F764" s="5">
        <v>1860</v>
      </c>
      <c r="G764" s="5">
        <v>1860</v>
      </c>
      <c r="H764" s="5">
        <v>1860</v>
      </c>
      <c r="I764" s="5">
        <v>0</v>
      </c>
      <c r="J764" s="5">
        <v>0</v>
      </c>
    </row>
    <row r="765" spans="1:10" hidden="1">
      <c r="A765" s="182" t="s">
        <v>1543</v>
      </c>
      <c r="B765" s="182" t="s">
        <v>1544</v>
      </c>
      <c r="C765" s="5">
        <v>0</v>
      </c>
      <c r="D765" s="5">
        <v>59000</v>
      </c>
      <c r="E765" s="5">
        <v>59000</v>
      </c>
      <c r="F765" s="5">
        <v>80000</v>
      </c>
      <c r="G765" s="5">
        <v>59000</v>
      </c>
      <c r="H765" s="5">
        <v>139000</v>
      </c>
      <c r="I765" s="5">
        <v>0</v>
      </c>
      <c r="J765" s="5">
        <v>80000</v>
      </c>
    </row>
    <row r="766" spans="1:10" hidden="1">
      <c r="A766" s="182" t="s">
        <v>1545</v>
      </c>
      <c r="B766" s="182" t="s">
        <v>1546</v>
      </c>
      <c r="C766" s="5">
        <v>0</v>
      </c>
      <c r="D766" s="5">
        <v>0</v>
      </c>
      <c r="E766" s="5">
        <v>9054.7099999999991</v>
      </c>
      <c r="F766" s="5">
        <v>9054.7099999999991</v>
      </c>
      <c r="G766" s="5">
        <v>9054.7099999999991</v>
      </c>
      <c r="H766" s="5">
        <v>9054.7099999999991</v>
      </c>
      <c r="I766" s="5">
        <v>0</v>
      </c>
      <c r="J766" s="5">
        <v>0</v>
      </c>
    </row>
    <row r="767" spans="1:10" hidden="1">
      <c r="A767" s="182" t="s">
        <v>2266</v>
      </c>
      <c r="B767" s="182" t="s">
        <v>2267</v>
      </c>
      <c r="C767" s="5">
        <v>0</v>
      </c>
      <c r="D767" s="5">
        <v>0</v>
      </c>
      <c r="E767" s="5">
        <v>4587.87</v>
      </c>
      <c r="F767" s="5">
        <v>4587.87</v>
      </c>
      <c r="G767" s="5">
        <v>4587.87</v>
      </c>
      <c r="H767" s="5">
        <v>4587.87</v>
      </c>
      <c r="I767" s="5">
        <v>0</v>
      </c>
      <c r="J767" s="5">
        <v>0</v>
      </c>
    </row>
    <row r="768" spans="1:10" hidden="1">
      <c r="A768" s="182" t="s">
        <v>1547</v>
      </c>
      <c r="B768" s="182" t="s">
        <v>1548</v>
      </c>
      <c r="C768" s="5">
        <v>0</v>
      </c>
      <c r="D768" s="5">
        <v>463.49</v>
      </c>
      <c r="E768" s="5">
        <v>186</v>
      </c>
      <c r="F768" s="5">
        <v>425.21</v>
      </c>
      <c r="G768" s="5">
        <v>186</v>
      </c>
      <c r="H768" s="5">
        <v>888.7</v>
      </c>
      <c r="I768" s="5">
        <v>0</v>
      </c>
      <c r="J768" s="5">
        <v>702.7</v>
      </c>
    </row>
    <row r="769" spans="1:10" hidden="1">
      <c r="A769" s="182" t="s">
        <v>1549</v>
      </c>
      <c r="B769" s="182" t="s">
        <v>1550</v>
      </c>
      <c r="C769" s="5">
        <v>0</v>
      </c>
      <c r="D769" s="5">
        <v>29</v>
      </c>
      <c r="E769" s="5">
        <v>240.21</v>
      </c>
      <c r="F769" s="5">
        <v>211.21</v>
      </c>
      <c r="G769" s="5">
        <v>240.21</v>
      </c>
      <c r="H769" s="5">
        <v>240.21</v>
      </c>
      <c r="I769" s="5">
        <v>0</v>
      </c>
      <c r="J769" s="5">
        <v>0</v>
      </c>
    </row>
    <row r="770" spans="1:10" hidden="1">
      <c r="A770" s="182" t="s">
        <v>2268</v>
      </c>
      <c r="B770" s="182" t="s">
        <v>2269</v>
      </c>
      <c r="C770" s="5">
        <v>0</v>
      </c>
      <c r="D770" s="5">
        <v>0</v>
      </c>
      <c r="E770" s="5">
        <v>93689.42</v>
      </c>
      <c r="F770" s="5">
        <v>93689.42</v>
      </c>
      <c r="G770" s="5">
        <v>93689.42</v>
      </c>
      <c r="H770" s="5">
        <v>93689.42</v>
      </c>
      <c r="I770" s="5">
        <v>0</v>
      </c>
      <c r="J770" s="5">
        <v>0</v>
      </c>
    </row>
    <row r="771" spans="1:10" hidden="1">
      <c r="A771" s="182" t="s">
        <v>1551</v>
      </c>
      <c r="B771" s="182" t="s">
        <v>1552</v>
      </c>
      <c r="C771" s="5">
        <v>0</v>
      </c>
      <c r="D771" s="5">
        <v>0</v>
      </c>
      <c r="E771" s="5">
        <v>4999.95</v>
      </c>
      <c r="F771" s="5">
        <v>4999.95</v>
      </c>
      <c r="G771" s="5">
        <v>4999.95</v>
      </c>
      <c r="H771" s="5">
        <v>4999.95</v>
      </c>
      <c r="I771" s="5">
        <v>0</v>
      </c>
      <c r="J771" s="5">
        <v>0</v>
      </c>
    </row>
    <row r="772" spans="1:10" hidden="1">
      <c r="A772" s="182" t="s">
        <v>1553</v>
      </c>
      <c r="B772" s="182" t="s">
        <v>1554</v>
      </c>
      <c r="C772" s="5">
        <v>0</v>
      </c>
      <c r="D772" s="5">
        <v>0</v>
      </c>
      <c r="E772" s="5">
        <v>27563.19</v>
      </c>
      <c r="F772" s="5">
        <v>27563.19</v>
      </c>
      <c r="G772" s="5">
        <v>27563.19</v>
      </c>
      <c r="H772" s="5">
        <v>27563.19</v>
      </c>
      <c r="I772" s="5">
        <v>0</v>
      </c>
      <c r="J772" s="5">
        <v>0</v>
      </c>
    </row>
    <row r="773" spans="1:10" hidden="1">
      <c r="A773" s="182" t="s">
        <v>1555</v>
      </c>
      <c r="B773" s="182" t="s">
        <v>1556</v>
      </c>
      <c r="C773" s="5">
        <v>0</v>
      </c>
      <c r="D773" s="5">
        <v>0</v>
      </c>
      <c r="E773" s="5">
        <v>4920</v>
      </c>
      <c r="F773" s="5">
        <v>4920</v>
      </c>
      <c r="G773" s="5">
        <v>4920</v>
      </c>
      <c r="H773" s="5">
        <v>4920</v>
      </c>
      <c r="I773" s="5">
        <v>0</v>
      </c>
      <c r="J773" s="5">
        <v>0</v>
      </c>
    </row>
    <row r="774" spans="1:10" hidden="1">
      <c r="A774" s="182" t="s">
        <v>1557</v>
      </c>
      <c r="B774" s="182" t="s">
        <v>1558</v>
      </c>
      <c r="C774" s="5">
        <v>0</v>
      </c>
      <c r="D774" s="5">
        <v>802</v>
      </c>
      <c r="E774" s="5">
        <v>3480.23</v>
      </c>
      <c r="F774" s="5">
        <v>2678.23</v>
      </c>
      <c r="G774" s="5">
        <v>3480.23</v>
      </c>
      <c r="H774" s="5">
        <v>3480.23</v>
      </c>
      <c r="I774" s="5">
        <v>0</v>
      </c>
      <c r="J774" s="5">
        <v>0</v>
      </c>
    </row>
    <row r="775" spans="1:10" hidden="1">
      <c r="A775" s="182" t="s">
        <v>1559</v>
      </c>
      <c r="B775" s="182" t="s">
        <v>1560</v>
      </c>
      <c r="C775" s="5">
        <v>0</v>
      </c>
      <c r="D775" s="5">
        <v>600</v>
      </c>
      <c r="E775" s="5">
        <v>0</v>
      </c>
      <c r="F775" s="5">
        <v>0</v>
      </c>
      <c r="G775" s="5">
        <v>0</v>
      </c>
      <c r="H775" s="5">
        <v>600</v>
      </c>
      <c r="I775" s="5">
        <v>0</v>
      </c>
      <c r="J775" s="5">
        <v>600</v>
      </c>
    </row>
    <row r="776" spans="1:10" hidden="1">
      <c r="A776" s="182" t="s">
        <v>1561</v>
      </c>
      <c r="B776" s="182" t="s">
        <v>1562</v>
      </c>
      <c r="C776" s="5">
        <v>0</v>
      </c>
      <c r="D776" s="5">
        <v>0</v>
      </c>
      <c r="E776" s="5">
        <v>110812.89</v>
      </c>
      <c r="F776" s="5">
        <v>110812.89</v>
      </c>
      <c r="G776" s="5">
        <v>110812.89</v>
      </c>
      <c r="H776" s="5">
        <v>110812.89</v>
      </c>
      <c r="I776" s="5">
        <v>0</v>
      </c>
      <c r="J776" s="5">
        <v>0</v>
      </c>
    </row>
    <row r="777" spans="1:10" hidden="1">
      <c r="A777" s="182" t="s">
        <v>2270</v>
      </c>
      <c r="B777" s="182" t="s">
        <v>2271</v>
      </c>
      <c r="C777" s="5">
        <v>0</v>
      </c>
      <c r="D777" s="5">
        <v>0</v>
      </c>
      <c r="E777" s="5">
        <v>2811.03</v>
      </c>
      <c r="F777" s="5">
        <v>2811.03</v>
      </c>
      <c r="G777" s="5">
        <v>2811.03</v>
      </c>
      <c r="H777" s="5">
        <v>2811.03</v>
      </c>
      <c r="I777" s="5">
        <v>0</v>
      </c>
      <c r="J777" s="5">
        <v>0</v>
      </c>
    </row>
    <row r="778" spans="1:10" hidden="1">
      <c r="A778" s="182" t="s">
        <v>1563</v>
      </c>
      <c r="B778" s="182" t="s">
        <v>1564</v>
      </c>
      <c r="C778" s="5">
        <v>0</v>
      </c>
      <c r="D778" s="5">
        <v>0</v>
      </c>
      <c r="E778" s="5">
        <v>3000</v>
      </c>
      <c r="F778" s="5">
        <v>3000</v>
      </c>
      <c r="G778" s="5">
        <v>3000</v>
      </c>
      <c r="H778" s="5">
        <v>3000</v>
      </c>
      <c r="I778" s="5">
        <v>0</v>
      </c>
      <c r="J778" s="5">
        <v>0</v>
      </c>
    </row>
    <row r="779" spans="1:10" hidden="1">
      <c r="A779" s="182" t="s">
        <v>1565</v>
      </c>
      <c r="B779" s="182" t="s">
        <v>1566</v>
      </c>
      <c r="C779" s="5">
        <v>0</v>
      </c>
      <c r="D779" s="5">
        <v>0</v>
      </c>
      <c r="E779" s="5">
        <v>4960</v>
      </c>
      <c r="F779" s="5">
        <v>4960</v>
      </c>
      <c r="G779" s="5">
        <v>4960</v>
      </c>
      <c r="H779" s="5">
        <v>4960</v>
      </c>
      <c r="I779" s="5">
        <v>0</v>
      </c>
      <c r="J779" s="5">
        <v>0</v>
      </c>
    </row>
    <row r="780" spans="1:10" hidden="1">
      <c r="A780" s="182" t="s">
        <v>1567</v>
      </c>
      <c r="B780" s="182" t="s">
        <v>1568</v>
      </c>
      <c r="C780" s="5">
        <v>0</v>
      </c>
      <c r="D780" s="5">
        <v>0</v>
      </c>
      <c r="E780" s="5">
        <v>1168.56</v>
      </c>
      <c r="F780" s="5">
        <v>1168.56</v>
      </c>
      <c r="G780" s="5">
        <v>1168.56</v>
      </c>
      <c r="H780" s="5">
        <v>1168.56</v>
      </c>
      <c r="I780" s="5">
        <v>0</v>
      </c>
      <c r="J780" s="5">
        <v>0</v>
      </c>
    </row>
    <row r="781" spans="1:10" hidden="1">
      <c r="A781" s="182" t="s">
        <v>1569</v>
      </c>
      <c r="B781" s="182" t="s">
        <v>1570</v>
      </c>
      <c r="C781" s="5">
        <v>0</v>
      </c>
      <c r="D781" s="5">
        <v>0</v>
      </c>
      <c r="E781" s="5">
        <v>1007</v>
      </c>
      <c r="F781" s="5">
        <v>1007</v>
      </c>
      <c r="G781" s="5">
        <v>1007</v>
      </c>
      <c r="H781" s="5">
        <v>1007</v>
      </c>
      <c r="I781" s="5">
        <v>0</v>
      </c>
      <c r="J781" s="5">
        <v>0</v>
      </c>
    </row>
    <row r="782" spans="1:10" hidden="1">
      <c r="A782" s="182" t="s">
        <v>1571</v>
      </c>
      <c r="B782" s="182" t="s">
        <v>1572</v>
      </c>
      <c r="C782" s="5">
        <v>0</v>
      </c>
      <c r="D782" s="5">
        <v>0</v>
      </c>
      <c r="E782" s="5">
        <v>14968.41</v>
      </c>
      <c r="F782" s="5">
        <v>14968.41</v>
      </c>
      <c r="G782" s="5">
        <v>14968.41</v>
      </c>
      <c r="H782" s="5">
        <v>14968.41</v>
      </c>
      <c r="I782" s="5">
        <v>0</v>
      </c>
      <c r="J782" s="5">
        <v>0</v>
      </c>
    </row>
    <row r="783" spans="1:10" hidden="1">
      <c r="A783" s="182" t="s">
        <v>1573</v>
      </c>
      <c r="B783" s="182" t="s">
        <v>1574</v>
      </c>
      <c r="C783" s="5">
        <v>0</v>
      </c>
      <c r="D783" s="5">
        <v>169.5</v>
      </c>
      <c r="E783" s="5">
        <v>0</v>
      </c>
      <c r="F783" s="5">
        <v>0</v>
      </c>
      <c r="G783" s="5">
        <v>0</v>
      </c>
      <c r="H783" s="5">
        <v>169.5</v>
      </c>
      <c r="I783" s="5">
        <v>0</v>
      </c>
      <c r="J783" s="5">
        <v>169.5</v>
      </c>
    </row>
    <row r="784" spans="1:10" hidden="1">
      <c r="A784" s="182" t="s">
        <v>1575</v>
      </c>
      <c r="B784" s="182" t="s">
        <v>1576</v>
      </c>
      <c r="C784" s="5">
        <v>0</v>
      </c>
      <c r="D784" s="5">
        <v>0</v>
      </c>
      <c r="E784" s="5">
        <v>1163.1600000000001</v>
      </c>
      <c r="F784" s="5">
        <v>1163.1600000000001</v>
      </c>
      <c r="G784" s="5">
        <v>1163.1600000000001</v>
      </c>
      <c r="H784" s="5">
        <v>1163.1600000000001</v>
      </c>
      <c r="I784" s="5">
        <v>0</v>
      </c>
      <c r="J784" s="5">
        <v>0</v>
      </c>
    </row>
    <row r="785" spans="1:10" hidden="1">
      <c r="A785" s="182" t="s">
        <v>2463</v>
      </c>
      <c r="B785" s="182" t="s">
        <v>2464</v>
      </c>
      <c r="C785" s="5">
        <v>0</v>
      </c>
      <c r="D785" s="5">
        <v>0</v>
      </c>
      <c r="E785" s="5">
        <v>497.2</v>
      </c>
      <c r="F785" s="5">
        <v>497.2</v>
      </c>
      <c r="G785" s="5">
        <v>497.2</v>
      </c>
      <c r="H785" s="5">
        <v>497.2</v>
      </c>
      <c r="I785" s="5">
        <v>0</v>
      </c>
      <c r="J785" s="5">
        <v>0</v>
      </c>
    </row>
    <row r="786" spans="1:10" hidden="1">
      <c r="A786" s="182" t="s">
        <v>2465</v>
      </c>
      <c r="B786" s="182" t="s">
        <v>2466</v>
      </c>
      <c r="C786" s="5">
        <v>0</v>
      </c>
      <c r="D786" s="5">
        <v>0</v>
      </c>
      <c r="E786" s="5">
        <v>310</v>
      </c>
      <c r="F786" s="5">
        <v>310</v>
      </c>
      <c r="G786" s="5">
        <v>310</v>
      </c>
      <c r="H786" s="5">
        <v>310</v>
      </c>
      <c r="I786" s="5">
        <v>0</v>
      </c>
      <c r="J786" s="5">
        <v>0</v>
      </c>
    </row>
    <row r="787" spans="1:10" hidden="1">
      <c r="A787" s="182" t="s">
        <v>2467</v>
      </c>
      <c r="B787" s="182" t="s">
        <v>2468</v>
      </c>
      <c r="C787" s="5">
        <v>0</v>
      </c>
      <c r="D787" s="5">
        <v>0</v>
      </c>
      <c r="E787" s="5">
        <v>17.309999999999999</v>
      </c>
      <c r="F787" s="5">
        <v>17.309999999999999</v>
      </c>
      <c r="G787" s="5">
        <v>17.309999999999999</v>
      </c>
      <c r="H787" s="5">
        <v>17.309999999999999</v>
      </c>
      <c r="I787" s="5">
        <v>0</v>
      </c>
      <c r="J787" s="5">
        <v>0</v>
      </c>
    </row>
    <row r="788" spans="1:10" hidden="1">
      <c r="A788" s="182" t="s">
        <v>1577</v>
      </c>
      <c r="B788" s="182" t="s">
        <v>1578</v>
      </c>
      <c r="C788" s="5">
        <v>0</v>
      </c>
      <c r="D788" s="5">
        <v>1750.88</v>
      </c>
      <c r="E788" s="5">
        <v>3578.39</v>
      </c>
      <c r="F788" s="5">
        <v>1827.51</v>
      </c>
      <c r="G788" s="5">
        <v>3578.39</v>
      </c>
      <c r="H788" s="5">
        <v>3578.39</v>
      </c>
      <c r="I788" s="5">
        <v>0</v>
      </c>
      <c r="J788" s="5">
        <v>0</v>
      </c>
    </row>
    <row r="789" spans="1:10" hidden="1">
      <c r="A789" s="182" t="s">
        <v>1579</v>
      </c>
      <c r="B789" s="182" t="s">
        <v>1580</v>
      </c>
      <c r="C789" s="5">
        <v>0</v>
      </c>
      <c r="D789" s="5">
        <v>0</v>
      </c>
      <c r="E789" s="5">
        <v>1172.33</v>
      </c>
      <c r="F789" s="5">
        <v>1172.33</v>
      </c>
      <c r="G789" s="5">
        <v>1172.33</v>
      </c>
      <c r="H789" s="5">
        <v>1172.33</v>
      </c>
      <c r="I789" s="5">
        <v>0</v>
      </c>
      <c r="J789" s="5">
        <v>0</v>
      </c>
    </row>
    <row r="790" spans="1:10" hidden="1">
      <c r="A790" s="182" t="s">
        <v>1581</v>
      </c>
      <c r="B790" s="182" t="s">
        <v>1582</v>
      </c>
      <c r="C790" s="5">
        <v>0</v>
      </c>
      <c r="D790" s="5">
        <v>0</v>
      </c>
      <c r="E790" s="5">
        <v>644.79999999999995</v>
      </c>
      <c r="F790" s="5">
        <v>644.79999999999995</v>
      </c>
      <c r="G790" s="5">
        <v>644.79999999999995</v>
      </c>
      <c r="H790" s="5">
        <v>644.79999999999995</v>
      </c>
      <c r="I790" s="5">
        <v>0</v>
      </c>
      <c r="J790" s="5">
        <v>0</v>
      </c>
    </row>
    <row r="791" spans="1:10" hidden="1">
      <c r="A791" s="182" t="s">
        <v>1583</v>
      </c>
      <c r="B791" s="182" t="s">
        <v>1584</v>
      </c>
      <c r="C791" s="5">
        <v>0</v>
      </c>
      <c r="D791" s="5">
        <v>0</v>
      </c>
      <c r="E791" s="5">
        <v>730.08</v>
      </c>
      <c r="F791" s="5">
        <v>730.08</v>
      </c>
      <c r="G791" s="5">
        <v>730.08</v>
      </c>
      <c r="H791" s="5">
        <v>730.08</v>
      </c>
      <c r="I791" s="5">
        <v>0</v>
      </c>
      <c r="J791" s="5">
        <v>0</v>
      </c>
    </row>
    <row r="792" spans="1:10" hidden="1">
      <c r="A792" s="182" t="s">
        <v>1585</v>
      </c>
      <c r="B792" s="182" t="s">
        <v>1586</v>
      </c>
      <c r="C792" s="5">
        <v>0</v>
      </c>
      <c r="D792" s="5">
        <v>0</v>
      </c>
      <c r="E792" s="5">
        <v>30748.77</v>
      </c>
      <c r="F792" s="5">
        <v>54650.02</v>
      </c>
      <c r="G792" s="5">
        <v>30748.77</v>
      </c>
      <c r="H792" s="5">
        <v>54650.02</v>
      </c>
      <c r="I792" s="5">
        <v>0</v>
      </c>
      <c r="J792" s="5">
        <v>23901.25</v>
      </c>
    </row>
    <row r="793" spans="1:10" hidden="1">
      <c r="A793" s="182" t="s">
        <v>1587</v>
      </c>
      <c r="B793" s="182" t="s">
        <v>1588</v>
      </c>
      <c r="C793" s="5">
        <v>0</v>
      </c>
      <c r="D793" s="5">
        <v>161.53</v>
      </c>
      <c r="E793" s="5">
        <v>161.53</v>
      </c>
      <c r="F793" s="5">
        <v>227.15</v>
      </c>
      <c r="G793" s="5">
        <v>161.53</v>
      </c>
      <c r="H793" s="5">
        <v>388.68</v>
      </c>
      <c r="I793" s="5">
        <v>0</v>
      </c>
      <c r="J793" s="5">
        <v>227.15</v>
      </c>
    </row>
    <row r="794" spans="1:10" hidden="1">
      <c r="A794" s="182" t="s">
        <v>1589</v>
      </c>
      <c r="B794" s="182" t="s">
        <v>1590</v>
      </c>
      <c r="C794" s="5">
        <v>0</v>
      </c>
      <c r="D794" s="5">
        <v>0</v>
      </c>
      <c r="E794" s="5">
        <v>14454.76</v>
      </c>
      <c r="F794" s="5">
        <v>64519.25</v>
      </c>
      <c r="G794" s="5">
        <v>14454.76</v>
      </c>
      <c r="H794" s="5">
        <v>64519.25</v>
      </c>
      <c r="I794" s="5">
        <v>0</v>
      </c>
      <c r="J794" s="5">
        <v>50064.49</v>
      </c>
    </row>
    <row r="795" spans="1:10" hidden="1">
      <c r="A795" s="182" t="s">
        <v>1591</v>
      </c>
      <c r="B795" s="182" t="s">
        <v>1592</v>
      </c>
      <c r="C795" s="5">
        <v>0</v>
      </c>
      <c r="D795" s="5">
        <v>0</v>
      </c>
      <c r="E795" s="5">
        <v>868</v>
      </c>
      <c r="F795" s="5">
        <v>868</v>
      </c>
      <c r="G795" s="5">
        <v>868</v>
      </c>
      <c r="H795" s="5">
        <v>868</v>
      </c>
      <c r="I795" s="5">
        <v>0</v>
      </c>
      <c r="J795" s="5">
        <v>0</v>
      </c>
    </row>
    <row r="796" spans="1:10" hidden="1">
      <c r="A796" s="182" t="s">
        <v>2272</v>
      </c>
      <c r="B796" s="182" t="s">
        <v>2273</v>
      </c>
      <c r="C796" s="5">
        <v>0</v>
      </c>
      <c r="D796" s="5">
        <v>0</v>
      </c>
      <c r="E796" s="5">
        <v>400</v>
      </c>
      <c r="F796" s="5">
        <v>400</v>
      </c>
      <c r="G796" s="5">
        <v>400</v>
      </c>
      <c r="H796" s="5">
        <v>400</v>
      </c>
      <c r="I796" s="5">
        <v>0</v>
      </c>
      <c r="J796" s="5">
        <v>0</v>
      </c>
    </row>
    <row r="797" spans="1:10" hidden="1">
      <c r="A797" s="182" t="s">
        <v>1593</v>
      </c>
      <c r="B797" s="182" t="s">
        <v>1594</v>
      </c>
      <c r="C797" s="5">
        <v>0</v>
      </c>
      <c r="D797" s="5">
        <v>0</v>
      </c>
      <c r="E797" s="5">
        <v>895.02</v>
      </c>
      <c r="F797" s="5">
        <v>895.02</v>
      </c>
      <c r="G797" s="5">
        <v>895.02</v>
      </c>
      <c r="H797" s="5">
        <v>895.02</v>
      </c>
      <c r="I797" s="5">
        <v>0</v>
      </c>
      <c r="J797" s="5">
        <v>0</v>
      </c>
    </row>
    <row r="798" spans="1:10" hidden="1">
      <c r="A798" s="182" t="s">
        <v>1595</v>
      </c>
      <c r="B798" s="182" t="s">
        <v>1596</v>
      </c>
      <c r="C798" s="5">
        <v>0</v>
      </c>
      <c r="D798" s="5">
        <v>0</v>
      </c>
      <c r="E798" s="5">
        <v>1177.5</v>
      </c>
      <c r="F798" s="5">
        <v>1177.5</v>
      </c>
      <c r="G798" s="5">
        <v>1177.5</v>
      </c>
      <c r="H798" s="5">
        <v>1177.5</v>
      </c>
      <c r="I798" s="5">
        <v>0</v>
      </c>
      <c r="J798" s="5">
        <v>0</v>
      </c>
    </row>
    <row r="799" spans="1:10" hidden="1">
      <c r="A799" s="182" t="s">
        <v>1597</v>
      </c>
      <c r="B799" s="182" t="s">
        <v>1598</v>
      </c>
      <c r="C799" s="5">
        <v>0</v>
      </c>
      <c r="D799" s="5">
        <v>0</v>
      </c>
      <c r="E799" s="5">
        <v>113811.16</v>
      </c>
      <c r="F799" s="5">
        <v>113811.16</v>
      </c>
      <c r="G799" s="5">
        <v>113811.16</v>
      </c>
      <c r="H799" s="5">
        <v>113811.16</v>
      </c>
      <c r="I799" s="5">
        <v>0</v>
      </c>
      <c r="J799" s="5">
        <v>0</v>
      </c>
    </row>
    <row r="800" spans="1:10" hidden="1">
      <c r="A800" s="182" t="s">
        <v>1599</v>
      </c>
      <c r="B800" s="182" t="s">
        <v>1600</v>
      </c>
      <c r="C800" s="5">
        <v>0</v>
      </c>
      <c r="D800" s="5">
        <v>0</v>
      </c>
      <c r="E800" s="5">
        <v>4340</v>
      </c>
      <c r="F800" s="5">
        <v>4340</v>
      </c>
      <c r="G800" s="5">
        <v>4340</v>
      </c>
      <c r="H800" s="5">
        <v>4340</v>
      </c>
      <c r="I800" s="5">
        <v>0</v>
      </c>
      <c r="J800" s="5">
        <v>0</v>
      </c>
    </row>
    <row r="801" spans="1:10" hidden="1">
      <c r="A801" s="182" t="s">
        <v>1601</v>
      </c>
      <c r="B801" s="182" t="s">
        <v>1602</v>
      </c>
      <c r="C801" s="5">
        <v>0</v>
      </c>
      <c r="D801" s="5">
        <v>0</v>
      </c>
      <c r="E801" s="5">
        <v>1788.08</v>
      </c>
      <c r="F801" s="5">
        <v>1788.08</v>
      </c>
      <c r="G801" s="5">
        <v>1788.08</v>
      </c>
      <c r="H801" s="5">
        <v>1788.08</v>
      </c>
      <c r="I801" s="5">
        <v>0</v>
      </c>
      <c r="J801" s="5">
        <v>0</v>
      </c>
    </row>
    <row r="802" spans="1:10" hidden="1">
      <c r="A802" s="182" t="s">
        <v>2469</v>
      </c>
      <c r="B802" s="182" t="s">
        <v>2470</v>
      </c>
      <c r="C802" s="5">
        <v>0</v>
      </c>
      <c r="D802" s="5">
        <v>0</v>
      </c>
      <c r="E802" s="5">
        <v>14.63</v>
      </c>
      <c r="F802" s="5">
        <v>14.63</v>
      </c>
      <c r="G802" s="5">
        <v>14.63</v>
      </c>
      <c r="H802" s="5">
        <v>14.63</v>
      </c>
      <c r="I802" s="5">
        <v>0</v>
      </c>
      <c r="J802" s="5">
        <v>0</v>
      </c>
    </row>
    <row r="803" spans="1:10" hidden="1">
      <c r="A803" s="182" t="s">
        <v>1603</v>
      </c>
      <c r="B803" s="182" t="s">
        <v>1604</v>
      </c>
      <c r="C803" s="5">
        <v>0</v>
      </c>
      <c r="D803" s="5">
        <v>286.37</v>
      </c>
      <c r="E803" s="5">
        <v>1461.96</v>
      </c>
      <c r="F803" s="5">
        <v>1175.5899999999999</v>
      </c>
      <c r="G803" s="5">
        <v>1461.96</v>
      </c>
      <c r="H803" s="5">
        <v>1461.96</v>
      </c>
      <c r="I803" s="5">
        <v>0</v>
      </c>
      <c r="J803" s="5">
        <v>0</v>
      </c>
    </row>
    <row r="804" spans="1:10" hidden="1">
      <c r="A804" s="182" t="s">
        <v>1605</v>
      </c>
      <c r="B804" s="182" t="s">
        <v>1606</v>
      </c>
      <c r="C804" s="5">
        <v>0</v>
      </c>
      <c r="D804" s="5">
        <v>0</v>
      </c>
      <c r="E804" s="5">
        <v>505.92</v>
      </c>
      <c r="F804" s="5">
        <v>505.92</v>
      </c>
      <c r="G804" s="5">
        <v>505.92</v>
      </c>
      <c r="H804" s="5">
        <v>505.92</v>
      </c>
      <c r="I804" s="5">
        <v>0</v>
      </c>
      <c r="J804" s="5">
        <v>0</v>
      </c>
    </row>
    <row r="805" spans="1:10" hidden="1">
      <c r="A805" s="182" t="s">
        <v>2471</v>
      </c>
      <c r="B805" s="182" t="s">
        <v>2472</v>
      </c>
      <c r="C805" s="5">
        <v>0</v>
      </c>
      <c r="D805" s="5">
        <v>0</v>
      </c>
      <c r="E805" s="5">
        <v>224.12</v>
      </c>
      <c r="F805" s="5">
        <v>224.12</v>
      </c>
      <c r="G805" s="5">
        <v>224.12</v>
      </c>
      <c r="H805" s="5">
        <v>224.12</v>
      </c>
      <c r="I805" s="5">
        <v>0</v>
      </c>
      <c r="J805" s="5">
        <v>0</v>
      </c>
    </row>
    <row r="806" spans="1:10" hidden="1">
      <c r="A806" s="182" t="s">
        <v>2473</v>
      </c>
      <c r="B806" s="182" t="s">
        <v>2474</v>
      </c>
      <c r="C806" s="5">
        <v>0</v>
      </c>
      <c r="D806" s="5">
        <v>0</v>
      </c>
      <c r="E806" s="5">
        <v>19321.95</v>
      </c>
      <c r="F806" s="5">
        <v>19321.95</v>
      </c>
      <c r="G806" s="5">
        <v>19321.95</v>
      </c>
      <c r="H806" s="5">
        <v>19321.95</v>
      </c>
      <c r="I806" s="5">
        <v>0</v>
      </c>
      <c r="J806" s="5">
        <v>0</v>
      </c>
    </row>
    <row r="807" spans="1:10" hidden="1">
      <c r="A807" s="182" t="s">
        <v>1607</v>
      </c>
      <c r="B807" s="182" t="s">
        <v>1608</v>
      </c>
      <c r="C807" s="5">
        <v>0</v>
      </c>
      <c r="D807" s="5">
        <v>0</v>
      </c>
      <c r="E807" s="5">
        <v>19803.419999999998</v>
      </c>
      <c r="F807" s="5">
        <v>19803.419999999998</v>
      </c>
      <c r="G807" s="5">
        <v>19803.419999999998</v>
      </c>
      <c r="H807" s="5">
        <v>19803.419999999998</v>
      </c>
      <c r="I807" s="5">
        <v>0</v>
      </c>
      <c r="J807" s="5">
        <v>0</v>
      </c>
    </row>
    <row r="808" spans="1:10" hidden="1">
      <c r="A808" s="182" t="s">
        <v>1609</v>
      </c>
      <c r="B808" s="182" t="s">
        <v>1610</v>
      </c>
      <c r="C808" s="5">
        <v>0</v>
      </c>
      <c r="D808" s="5">
        <v>2976</v>
      </c>
      <c r="E808" s="5">
        <v>2976</v>
      </c>
      <c r="F808" s="5">
        <v>0</v>
      </c>
      <c r="G808" s="5">
        <v>2976</v>
      </c>
      <c r="H808" s="5">
        <v>2976</v>
      </c>
      <c r="I808" s="5">
        <v>0</v>
      </c>
      <c r="J808" s="5">
        <v>0</v>
      </c>
    </row>
    <row r="809" spans="1:10" hidden="1">
      <c r="A809" s="182" t="s">
        <v>1611</v>
      </c>
      <c r="B809" s="182" t="s">
        <v>1612</v>
      </c>
      <c r="C809" s="5">
        <v>0</v>
      </c>
      <c r="D809" s="5">
        <v>0</v>
      </c>
      <c r="E809" s="5">
        <v>7745</v>
      </c>
      <c r="F809" s="5">
        <v>7745</v>
      </c>
      <c r="G809" s="5">
        <v>7745</v>
      </c>
      <c r="H809" s="5">
        <v>7745</v>
      </c>
      <c r="I809" s="5">
        <v>0</v>
      </c>
      <c r="J809" s="5">
        <v>0</v>
      </c>
    </row>
    <row r="810" spans="1:10" hidden="1">
      <c r="A810" s="182" t="s">
        <v>1613</v>
      </c>
      <c r="B810" s="182" t="s">
        <v>1614</v>
      </c>
      <c r="C810" s="5">
        <v>0</v>
      </c>
      <c r="D810" s="5">
        <v>0</v>
      </c>
      <c r="E810" s="5">
        <v>272.8</v>
      </c>
      <c r="F810" s="5">
        <v>272.8</v>
      </c>
      <c r="G810" s="5">
        <v>272.8</v>
      </c>
      <c r="H810" s="5">
        <v>272.8</v>
      </c>
      <c r="I810" s="5">
        <v>0</v>
      </c>
      <c r="J810" s="5">
        <v>0</v>
      </c>
    </row>
    <row r="811" spans="1:10" hidden="1">
      <c r="A811" s="182" t="s">
        <v>1615</v>
      </c>
      <c r="B811" s="182" t="s">
        <v>1616</v>
      </c>
      <c r="C811" s="5">
        <v>0</v>
      </c>
      <c r="D811" s="5">
        <v>0</v>
      </c>
      <c r="E811" s="5">
        <v>104.8</v>
      </c>
      <c r="F811" s="5">
        <v>104.8</v>
      </c>
      <c r="G811" s="5">
        <v>104.8</v>
      </c>
      <c r="H811" s="5">
        <v>104.8</v>
      </c>
      <c r="I811" s="5">
        <v>0</v>
      </c>
      <c r="J811" s="5">
        <v>0</v>
      </c>
    </row>
    <row r="812" spans="1:10" hidden="1">
      <c r="A812" s="182" t="s">
        <v>1617</v>
      </c>
      <c r="B812" s="182" t="s">
        <v>1618</v>
      </c>
      <c r="C812" s="5">
        <v>0</v>
      </c>
      <c r="D812" s="5">
        <v>0</v>
      </c>
      <c r="E812" s="5">
        <v>145</v>
      </c>
      <c r="F812" s="5">
        <v>145</v>
      </c>
      <c r="G812" s="5">
        <v>145</v>
      </c>
      <c r="H812" s="5">
        <v>145</v>
      </c>
      <c r="I812" s="5">
        <v>0</v>
      </c>
      <c r="J812" s="5">
        <v>0</v>
      </c>
    </row>
    <row r="813" spans="1:10" hidden="1">
      <c r="A813" s="182" t="s">
        <v>1619</v>
      </c>
      <c r="B813" s="182" t="s">
        <v>1620</v>
      </c>
      <c r="C813" s="5">
        <v>0</v>
      </c>
      <c r="D813" s="5">
        <v>0</v>
      </c>
      <c r="E813" s="5">
        <v>204.33</v>
      </c>
      <c r="F813" s="5">
        <v>204.33</v>
      </c>
      <c r="G813" s="5">
        <v>204.33</v>
      </c>
      <c r="H813" s="5">
        <v>204.33</v>
      </c>
      <c r="I813" s="5">
        <v>0</v>
      </c>
      <c r="J813" s="5">
        <v>0</v>
      </c>
    </row>
    <row r="814" spans="1:10" hidden="1">
      <c r="A814" s="182" t="s">
        <v>1621</v>
      </c>
      <c r="B814" s="182" t="s">
        <v>1622</v>
      </c>
      <c r="C814" s="5">
        <v>0</v>
      </c>
      <c r="D814" s="5">
        <v>0</v>
      </c>
      <c r="E814" s="5">
        <v>1645.78</v>
      </c>
      <c r="F814" s="5">
        <v>1807.18</v>
      </c>
      <c r="G814" s="5">
        <v>1645.78</v>
      </c>
      <c r="H814" s="5">
        <v>1807.18</v>
      </c>
      <c r="I814" s="5">
        <v>0</v>
      </c>
      <c r="J814" s="5">
        <v>161.4</v>
      </c>
    </row>
    <row r="815" spans="1:10" hidden="1">
      <c r="A815" s="182" t="s">
        <v>1623</v>
      </c>
      <c r="B815" s="182" t="s">
        <v>1624</v>
      </c>
      <c r="C815" s="5">
        <v>0</v>
      </c>
      <c r="D815" s="5">
        <v>0</v>
      </c>
      <c r="E815" s="5">
        <v>11070.58</v>
      </c>
      <c r="F815" s="5">
        <v>11070.58</v>
      </c>
      <c r="G815" s="5">
        <v>11070.58</v>
      </c>
      <c r="H815" s="5">
        <v>11070.58</v>
      </c>
      <c r="I815" s="5">
        <v>0</v>
      </c>
      <c r="J815" s="5">
        <v>0</v>
      </c>
    </row>
    <row r="816" spans="1:10" hidden="1">
      <c r="A816" s="182" t="s">
        <v>1625</v>
      </c>
      <c r="B816" s="182" t="s">
        <v>1626</v>
      </c>
      <c r="C816" s="5">
        <v>0</v>
      </c>
      <c r="D816" s="5">
        <v>0</v>
      </c>
      <c r="E816" s="5">
        <v>135.30000000000001</v>
      </c>
      <c r="F816" s="5">
        <v>135.30000000000001</v>
      </c>
      <c r="G816" s="5">
        <v>135.30000000000001</v>
      </c>
      <c r="H816" s="5">
        <v>135.30000000000001</v>
      </c>
      <c r="I816" s="5">
        <v>0</v>
      </c>
      <c r="J816" s="5">
        <v>0</v>
      </c>
    </row>
    <row r="817" spans="1:10" hidden="1">
      <c r="A817" s="182" t="s">
        <v>1627</v>
      </c>
      <c r="B817" s="182" t="s">
        <v>1628</v>
      </c>
      <c r="C817" s="5">
        <v>0</v>
      </c>
      <c r="D817" s="5">
        <v>0</v>
      </c>
      <c r="E817" s="5">
        <v>8532.32</v>
      </c>
      <c r="F817" s="5">
        <v>8532.32</v>
      </c>
      <c r="G817" s="5">
        <v>8532.32</v>
      </c>
      <c r="H817" s="5">
        <v>8532.32</v>
      </c>
      <c r="I817" s="5">
        <v>0</v>
      </c>
      <c r="J817" s="5">
        <v>0</v>
      </c>
    </row>
    <row r="818" spans="1:10" hidden="1">
      <c r="A818" s="182" t="s">
        <v>2475</v>
      </c>
      <c r="B818" s="182" t="s">
        <v>2476</v>
      </c>
      <c r="C818" s="5">
        <v>0</v>
      </c>
      <c r="D818" s="5">
        <v>0</v>
      </c>
      <c r="E818" s="5">
        <v>130</v>
      </c>
      <c r="F818" s="5">
        <v>130</v>
      </c>
      <c r="G818" s="5">
        <v>130</v>
      </c>
      <c r="H818" s="5">
        <v>130</v>
      </c>
      <c r="I818" s="5">
        <v>0</v>
      </c>
      <c r="J818" s="5">
        <v>0</v>
      </c>
    </row>
    <row r="819" spans="1:10" hidden="1">
      <c r="A819" s="182" t="s">
        <v>2274</v>
      </c>
      <c r="B819" s="182" t="s">
        <v>2275</v>
      </c>
      <c r="C819" s="5">
        <v>0</v>
      </c>
      <c r="D819" s="5">
        <v>1.98</v>
      </c>
      <c r="E819" s="5">
        <v>24.14</v>
      </c>
      <c r="F819" s="5">
        <v>22.16</v>
      </c>
      <c r="G819" s="5">
        <v>24.14</v>
      </c>
      <c r="H819" s="5">
        <v>24.14</v>
      </c>
      <c r="I819" s="5">
        <v>0</v>
      </c>
      <c r="J819" s="5">
        <v>0</v>
      </c>
    </row>
    <row r="820" spans="1:10" hidden="1">
      <c r="A820" s="182" t="s">
        <v>2276</v>
      </c>
      <c r="B820" s="182" t="s">
        <v>2277</v>
      </c>
      <c r="C820" s="5">
        <v>0</v>
      </c>
      <c r="D820" s="5">
        <v>0.35</v>
      </c>
      <c r="E820" s="5">
        <v>3.45</v>
      </c>
      <c r="F820" s="5">
        <v>4.03</v>
      </c>
      <c r="G820" s="5">
        <v>3.45</v>
      </c>
      <c r="H820" s="5">
        <v>4.38</v>
      </c>
      <c r="I820" s="5">
        <v>0</v>
      </c>
      <c r="J820" s="5">
        <v>0.93</v>
      </c>
    </row>
    <row r="821" spans="1:10" hidden="1">
      <c r="A821" s="182" t="s">
        <v>2278</v>
      </c>
      <c r="B821" s="182" t="s">
        <v>2279</v>
      </c>
      <c r="C821" s="5">
        <v>0</v>
      </c>
      <c r="D821" s="5">
        <v>456.94</v>
      </c>
      <c r="E821" s="5">
        <v>456.94</v>
      </c>
      <c r="F821" s="5">
        <v>0</v>
      </c>
      <c r="G821" s="5">
        <v>456.94</v>
      </c>
      <c r="H821" s="5">
        <v>456.94</v>
      </c>
      <c r="I821" s="5">
        <v>0</v>
      </c>
      <c r="J821" s="5">
        <v>0</v>
      </c>
    </row>
    <row r="822" spans="1:10" hidden="1">
      <c r="A822" s="182" t="s">
        <v>2280</v>
      </c>
      <c r="B822" s="182" t="s">
        <v>2281</v>
      </c>
      <c r="C822" s="5">
        <v>0</v>
      </c>
      <c r="D822" s="5">
        <v>0</v>
      </c>
      <c r="E822" s="5">
        <v>1996.03</v>
      </c>
      <c r="F822" s="5">
        <v>1996.03</v>
      </c>
      <c r="G822" s="5">
        <v>1996.03</v>
      </c>
      <c r="H822" s="5">
        <v>1996.03</v>
      </c>
      <c r="I822" s="5">
        <v>0</v>
      </c>
      <c r="J822" s="5">
        <v>0</v>
      </c>
    </row>
    <row r="823" spans="1:10" hidden="1">
      <c r="A823" s="182" t="s">
        <v>2282</v>
      </c>
      <c r="B823" s="182" t="s">
        <v>2283</v>
      </c>
      <c r="C823" s="5">
        <v>0</v>
      </c>
      <c r="D823" s="5">
        <v>0</v>
      </c>
      <c r="E823" s="5">
        <v>2298.9499999999998</v>
      </c>
      <c r="F823" s="5">
        <v>2298.9499999999998</v>
      </c>
      <c r="G823" s="5">
        <v>2298.9499999999998</v>
      </c>
      <c r="H823" s="5">
        <v>2298.9499999999998</v>
      </c>
      <c r="I823" s="5">
        <v>0</v>
      </c>
      <c r="J823" s="5">
        <v>0</v>
      </c>
    </row>
    <row r="824" spans="1:10" hidden="1">
      <c r="A824" s="182" t="s">
        <v>2284</v>
      </c>
      <c r="B824" s="182" t="s">
        <v>2285</v>
      </c>
      <c r="C824" s="5">
        <v>0</v>
      </c>
      <c r="D824" s="5">
        <v>0</v>
      </c>
      <c r="E824" s="5">
        <v>911.4</v>
      </c>
      <c r="F824" s="5">
        <v>911.4</v>
      </c>
      <c r="G824" s="5">
        <v>911.4</v>
      </c>
      <c r="H824" s="5">
        <v>911.4</v>
      </c>
      <c r="I824" s="5">
        <v>0</v>
      </c>
      <c r="J824" s="5">
        <v>0</v>
      </c>
    </row>
    <row r="825" spans="1:10" hidden="1">
      <c r="A825" s="182" t="s">
        <v>2286</v>
      </c>
      <c r="B825" s="182" t="s">
        <v>2287</v>
      </c>
      <c r="C825" s="5">
        <v>0</v>
      </c>
      <c r="D825" s="5">
        <v>0</v>
      </c>
      <c r="E825" s="5">
        <v>1746</v>
      </c>
      <c r="F825" s="5">
        <v>1746</v>
      </c>
      <c r="G825" s="5">
        <v>1746</v>
      </c>
      <c r="H825" s="5">
        <v>1746</v>
      </c>
      <c r="I825" s="5">
        <v>0</v>
      </c>
      <c r="J825" s="5">
        <v>0</v>
      </c>
    </row>
    <row r="826" spans="1:10" hidden="1">
      <c r="A826" s="182" t="s">
        <v>2288</v>
      </c>
      <c r="B826" s="182" t="s">
        <v>2289</v>
      </c>
      <c r="C826" s="5">
        <v>0</v>
      </c>
      <c r="D826" s="5">
        <v>0</v>
      </c>
      <c r="E826" s="5">
        <v>19840</v>
      </c>
      <c r="F826" s="5">
        <v>19840</v>
      </c>
      <c r="G826" s="5">
        <v>19840</v>
      </c>
      <c r="H826" s="5">
        <v>19840</v>
      </c>
      <c r="I826" s="5">
        <v>0</v>
      </c>
      <c r="J826" s="5">
        <v>0</v>
      </c>
    </row>
    <row r="827" spans="1:10" hidden="1">
      <c r="A827" s="182" t="s">
        <v>2290</v>
      </c>
      <c r="B827" s="182" t="s">
        <v>2291</v>
      </c>
      <c r="C827" s="5">
        <v>0</v>
      </c>
      <c r="D827" s="5">
        <v>0</v>
      </c>
      <c r="E827" s="5">
        <v>5932.53</v>
      </c>
      <c r="F827" s="5">
        <v>5932.53</v>
      </c>
      <c r="G827" s="5">
        <v>5932.53</v>
      </c>
      <c r="H827" s="5">
        <v>5932.53</v>
      </c>
      <c r="I827" s="5">
        <v>0</v>
      </c>
      <c r="J827" s="5">
        <v>0</v>
      </c>
    </row>
    <row r="828" spans="1:10" hidden="1">
      <c r="A828" s="182" t="s">
        <v>2292</v>
      </c>
      <c r="B828" s="182" t="s">
        <v>2293</v>
      </c>
      <c r="C828" s="5">
        <v>0</v>
      </c>
      <c r="D828" s="5">
        <v>0</v>
      </c>
      <c r="E828" s="5">
        <v>86.8</v>
      </c>
      <c r="F828" s="5">
        <v>86.8</v>
      </c>
      <c r="G828" s="5">
        <v>86.8</v>
      </c>
      <c r="H828" s="5">
        <v>86.8</v>
      </c>
      <c r="I828" s="5">
        <v>0</v>
      </c>
      <c r="J828" s="5">
        <v>0</v>
      </c>
    </row>
    <row r="829" spans="1:10" hidden="1">
      <c r="A829" s="182" t="s">
        <v>2294</v>
      </c>
      <c r="B829" s="182" t="s">
        <v>2295</v>
      </c>
      <c r="C829" s="5">
        <v>0</v>
      </c>
      <c r="D829" s="5">
        <v>0</v>
      </c>
      <c r="E829" s="5">
        <v>895</v>
      </c>
      <c r="F829" s="5">
        <v>895</v>
      </c>
      <c r="G829" s="5">
        <v>895</v>
      </c>
      <c r="H829" s="5">
        <v>895</v>
      </c>
      <c r="I829" s="5">
        <v>0</v>
      </c>
      <c r="J829" s="5">
        <v>0</v>
      </c>
    </row>
    <row r="830" spans="1:10" hidden="1">
      <c r="A830" s="182" t="s">
        <v>2477</v>
      </c>
      <c r="B830" s="182" t="s">
        <v>2478</v>
      </c>
      <c r="C830" s="5">
        <v>0</v>
      </c>
      <c r="D830" s="5">
        <v>0</v>
      </c>
      <c r="E830" s="5">
        <v>4614.0600000000004</v>
      </c>
      <c r="F830" s="5">
        <v>4614.0600000000004</v>
      </c>
      <c r="G830" s="5">
        <v>4614.0600000000004</v>
      </c>
      <c r="H830" s="5">
        <v>4614.0600000000004</v>
      </c>
      <c r="I830" s="5">
        <v>0</v>
      </c>
      <c r="J830" s="5">
        <v>0</v>
      </c>
    </row>
    <row r="831" spans="1:10" hidden="1">
      <c r="A831" s="182" t="s">
        <v>2479</v>
      </c>
      <c r="B831" s="182" t="s">
        <v>2480</v>
      </c>
      <c r="C831" s="5">
        <v>0</v>
      </c>
      <c r="D831" s="5">
        <v>0</v>
      </c>
      <c r="E831" s="5">
        <v>0</v>
      </c>
      <c r="F831" s="5">
        <v>259.5</v>
      </c>
      <c r="G831" s="5">
        <v>0</v>
      </c>
      <c r="H831" s="5">
        <v>259.5</v>
      </c>
      <c r="I831" s="5">
        <v>0</v>
      </c>
      <c r="J831" s="5">
        <v>259.5</v>
      </c>
    </row>
    <row r="832" spans="1:10" hidden="1">
      <c r="A832" s="182" t="s">
        <v>2481</v>
      </c>
      <c r="B832" s="182" t="s">
        <v>2482</v>
      </c>
      <c r="C832" s="5">
        <v>0</v>
      </c>
      <c r="D832" s="5">
        <v>0</v>
      </c>
      <c r="E832" s="5">
        <v>310</v>
      </c>
      <c r="F832" s="5">
        <v>310</v>
      </c>
      <c r="G832" s="5">
        <v>310</v>
      </c>
      <c r="H832" s="5">
        <v>310</v>
      </c>
      <c r="I832" s="5">
        <v>0</v>
      </c>
      <c r="J832" s="5">
        <v>0</v>
      </c>
    </row>
    <row r="833" spans="1:10" hidden="1">
      <c r="A833" s="182" t="s">
        <v>2483</v>
      </c>
      <c r="B833" s="182" t="s">
        <v>2484</v>
      </c>
      <c r="C833" s="5">
        <v>0</v>
      </c>
      <c r="D833" s="5">
        <v>0</v>
      </c>
      <c r="E833" s="5">
        <v>3000</v>
      </c>
      <c r="F833" s="5">
        <v>3000</v>
      </c>
      <c r="G833" s="5">
        <v>3000</v>
      </c>
      <c r="H833" s="5">
        <v>3000</v>
      </c>
      <c r="I833" s="5">
        <v>0</v>
      </c>
      <c r="J833" s="5">
        <v>0</v>
      </c>
    </row>
    <row r="834" spans="1:10" hidden="1">
      <c r="A834" s="182" t="s">
        <v>2485</v>
      </c>
      <c r="B834" s="182" t="s">
        <v>2486</v>
      </c>
      <c r="C834" s="5">
        <v>0</v>
      </c>
      <c r="D834" s="5">
        <v>0</v>
      </c>
      <c r="E834" s="5">
        <v>76.88</v>
      </c>
      <c r="F834" s="5">
        <v>76.88</v>
      </c>
      <c r="G834" s="5">
        <v>76.88</v>
      </c>
      <c r="H834" s="5">
        <v>76.88</v>
      </c>
      <c r="I834" s="5">
        <v>0</v>
      </c>
      <c r="J834" s="5">
        <v>0</v>
      </c>
    </row>
    <row r="835" spans="1:10" hidden="1">
      <c r="A835" s="182" t="s">
        <v>2487</v>
      </c>
      <c r="B835" s="182" t="s">
        <v>2488</v>
      </c>
      <c r="C835" s="5">
        <v>0</v>
      </c>
      <c r="D835" s="5">
        <v>0</v>
      </c>
      <c r="E835" s="5">
        <v>0</v>
      </c>
      <c r="F835" s="5">
        <v>71.16</v>
      </c>
      <c r="G835" s="5">
        <v>0</v>
      </c>
      <c r="H835" s="5">
        <v>71.16</v>
      </c>
      <c r="I835" s="5">
        <v>0</v>
      </c>
      <c r="J835" s="5">
        <v>71.16</v>
      </c>
    </row>
    <row r="836" spans="1:10" hidden="1">
      <c r="A836" s="182" t="s">
        <v>2489</v>
      </c>
      <c r="B836" s="182" t="s">
        <v>2490</v>
      </c>
      <c r="C836" s="5">
        <v>0</v>
      </c>
      <c r="D836" s="5">
        <v>0</v>
      </c>
      <c r="E836" s="5">
        <v>24800</v>
      </c>
      <c r="F836" s="5">
        <v>24800</v>
      </c>
      <c r="G836" s="5">
        <v>24800</v>
      </c>
      <c r="H836" s="5">
        <v>24800</v>
      </c>
      <c r="I836" s="5">
        <v>0</v>
      </c>
      <c r="J836" s="5">
        <v>0</v>
      </c>
    </row>
    <row r="837" spans="1:10" hidden="1">
      <c r="A837" s="182" t="s">
        <v>2491</v>
      </c>
      <c r="B837" s="182" t="s">
        <v>2492</v>
      </c>
      <c r="C837" s="5">
        <v>0</v>
      </c>
      <c r="D837" s="5">
        <v>0</v>
      </c>
      <c r="E837" s="5">
        <v>1183.8599999999999</v>
      </c>
      <c r="F837" s="5">
        <v>1183.8599999999999</v>
      </c>
      <c r="G837" s="5">
        <v>1183.8599999999999</v>
      </c>
      <c r="H837" s="5">
        <v>1183.8599999999999</v>
      </c>
      <c r="I837" s="5">
        <v>0</v>
      </c>
      <c r="J837" s="5">
        <v>0</v>
      </c>
    </row>
    <row r="838" spans="1:10" hidden="1">
      <c r="A838" s="182" t="s">
        <v>2493</v>
      </c>
      <c r="B838" s="182" t="s">
        <v>2494</v>
      </c>
      <c r="C838" s="5">
        <v>0</v>
      </c>
      <c r="D838" s="5">
        <v>0</v>
      </c>
      <c r="E838" s="5">
        <v>198.4</v>
      </c>
      <c r="F838" s="5">
        <v>198.4</v>
      </c>
      <c r="G838" s="5">
        <v>198.4</v>
      </c>
      <c r="H838" s="5">
        <v>198.4</v>
      </c>
      <c r="I838" s="5">
        <v>0</v>
      </c>
      <c r="J838" s="5">
        <v>0</v>
      </c>
    </row>
    <row r="839" spans="1:10" hidden="1">
      <c r="A839" s="182" t="s">
        <v>2495</v>
      </c>
      <c r="B839" s="182" t="s">
        <v>2496</v>
      </c>
      <c r="C839" s="5">
        <v>0</v>
      </c>
      <c r="D839" s="5">
        <v>0</v>
      </c>
      <c r="E839" s="5">
        <v>1984</v>
      </c>
      <c r="F839" s="5">
        <v>1984</v>
      </c>
      <c r="G839" s="5">
        <v>1984</v>
      </c>
      <c r="H839" s="5">
        <v>1984</v>
      </c>
      <c r="I839" s="5">
        <v>0</v>
      </c>
      <c r="J839" s="5">
        <v>0</v>
      </c>
    </row>
    <row r="840" spans="1:10" hidden="1">
      <c r="A840" s="182" t="s">
        <v>2497</v>
      </c>
      <c r="B840" s="182" t="s">
        <v>2498</v>
      </c>
      <c r="C840" s="5">
        <v>0</v>
      </c>
      <c r="D840" s="5">
        <v>0</v>
      </c>
      <c r="E840" s="5">
        <v>280</v>
      </c>
      <c r="F840" s="5">
        <v>280</v>
      </c>
      <c r="G840" s="5">
        <v>280</v>
      </c>
      <c r="H840" s="5">
        <v>280</v>
      </c>
      <c r="I840" s="5">
        <v>0</v>
      </c>
      <c r="J840" s="5">
        <v>0</v>
      </c>
    </row>
    <row r="841" spans="1:10" hidden="1">
      <c r="A841" s="182" t="s">
        <v>2499</v>
      </c>
      <c r="B841" s="182" t="s">
        <v>2500</v>
      </c>
      <c r="C841" s="5">
        <v>0</v>
      </c>
      <c r="D841" s="5">
        <v>0</v>
      </c>
      <c r="E841" s="5">
        <v>788</v>
      </c>
      <c r="F841" s="5">
        <v>788</v>
      </c>
      <c r="G841" s="5">
        <v>788</v>
      </c>
      <c r="H841" s="5">
        <v>788</v>
      </c>
      <c r="I841" s="5">
        <v>0</v>
      </c>
      <c r="J841" s="5">
        <v>0</v>
      </c>
    </row>
    <row r="842" spans="1:10" hidden="1">
      <c r="A842" s="182" t="s">
        <v>2501</v>
      </c>
      <c r="B842" s="182" t="s">
        <v>2502</v>
      </c>
      <c r="C842" s="5">
        <v>0</v>
      </c>
      <c r="D842" s="5">
        <v>0</v>
      </c>
      <c r="E842" s="5">
        <v>369.52</v>
      </c>
      <c r="F842" s="5">
        <v>369.52</v>
      </c>
      <c r="G842" s="5">
        <v>369.52</v>
      </c>
      <c r="H842" s="5">
        <v>369.52</v>
      </c>
      <c r="I842" s="5">
        <v>0</v>
      </c>
      <c r="J842" s="5">
        <v>0</v>
      </c>
    </row>
    <row r="843" spans="1:10" hidden="1">
      <c r="A843" s="182" t="s">
        <v>2503</v>
      </c>
      <c r="B843" s="182" t="s">
        <v>2504</v>
      </c>
      <c r="C843" s="5">
        <v>0</v>
      </c>
      <c r="D843" s="5">
        <v>0</v>
      </c>
      <c r="E843" s="5">
        <v>104.17</v>
      </c>
      <c r="F843" s="5">
        <v>132.96</v>
      </c>
      <c r="G843" s="5">
        <v>104.17</v>
      </c>
      <c r="H843" s="5">
        <v>132.96</v>
      </c>
      <c r="I843" s="5">
        <v>0</v>
      </c>
      <c r="J843" s="5">
        <v>28.79</v>
      </c>
    </row>
    <row r="844" spans="1:10" hidden="1">
      <c r="A844" s="182" t="s">
        <v>2505</v>
      </c>
      <c r="B844" s="182" t="s">
        <v>2506</v>
      </c>
      <c r="C844" s="5">
        <v>0</v>
      </c>
      <c r="D844" s="5">
        <v>0</v>
      </c>
      <c r="E844" s="5">
        <v>574.79</v>
      </c>
      <c r="F844" s="5">
        <v>574.79</v>
      </c>
      <c r="G844" s="5">
        <v>574.79</v>
      </c>
      <c r="H844" s="5">
        <v>574.79</v>
      </c>
      <c r="I844" s="5">
        <v>0</v>
      </c>
      <c r="J844" s="5">
        <v>0</v>
      </c>
    </row>
    <row r="845" spans="1:10" hidden="1">
      <c r="A845" s="182" t="s">
        <v>2507</v>
      </c>
      <c r="B845" s="182" t="s">
        <v>2508</v>
      </c>
      <c r="C845" s="5">
        <v>0</v>
      </c>
      <c r="D845" s="5">
        <v>0</v>
      </c>
      <c r="E845" s="5">
        <v>492.9</v>
      </c>
      <c r="F845" s="5">
        <v>492.9</v>
      </c>
      <c r="G845" s="5">
        <v>492.9</v>
      </c>
      <c r="H845" s="5">
        <v>492.9</v>
      </c>
      <c r="I845" s="5">
        <v>0</v>
      </c>
      <c r="J845" s="5">
        <v>0</v>
      </c>
    </row>
    <row r="846" spans="1:10" hidden="1">
      <c r="A846" s="182" t="s">
        <v>2509</v>
      </c>
      <c r="B846" s="182" t="s">
        <v>2510</v>
      </c>
      <c r="C846" s="5">
        <v>0</v>
      </c>
      <c r="D846" s="5">
        <v>0</v>
      </c>
      <c r="E846" s="5">
        <v>12114.18</v>
      </c>
      <c r="F846" s="5">
        <v>27448.639999999999</v>
      </c>
      <c r="G846" s="5">
        <v>12114.18</v>
      </c>
      <c r="H846" s="5">
        <v>27448.639999999999</v>
      </c>
      <c r="I846" s="5">
        <v>0</v>
      </c>
      <c r="J846" s="5">
        <v>15334.46</v>
      </c>
    </row>
    <row r="847" spans="1:10" hidden="1">
      <c r="A847" s="182" t="s">
        <v>2511</v>
      </c>
      <c r="B847" s="182" t="s">
        <v>2512</v>
      </c>
      <c r="C847" s="5">
        <v>0</v>
      </c>
      <c r="D847" s="5">
        <v>0</v>
      </c>
      <c r="E847" s="5">
        <v>674.09</v>
      </c>
      <c r="F847" s="5">
        <v>674.09</v>
      </c>
      <c r="G847" s="5">
        <v>674.09</v>
      </c>
      <c r="H847" s="5">
        <v>674.09</v>
      </c>
      <c r="I847" s="5">
        <v>0</v>
      </c>
      <c r="J847" s="5">
        <v>0</v>
      </c>
    </row>
    <row r="848" spans="1:10" hidden="1">
      <c r="A848" s="182" t="s">
        <v>2513</v>
      </c>
      <c r="B848" s="182" t="s">
        <v>2514</v>
      </c>
      <c r="C848" s="5">
        <v>0</v>
      </c>
      <c r="D848" s="5">
        <v>0</v>
      </c>
      <c r="E848" s="5">
        <v>8.42</v>
      </c>
      <c r="F848" s="5">
        <v>8.42</v>
      </c>
      <c r="G848" s="5">
        <v>8.42</v>
      </c>
      <c r="H848" s="5">
        <v>8.42</v>
      </c>
      <c r="I848" s="5">
        <v>0</v>
      </c>
      <c r="J848" s="5">
        <v>0</v>
      </c>
    </row>
    <row r="849" spans="1:10" hidden="1">
      <c r="A849" s="182" t="s">
        <v>2515</v>
      </c>
      <c r="B849" s="182" t="s">
        <v>2516</v>
      </c>
      <c r="C849" s="5">
        <v>0</v>
      </c>
      <c r="D849" s="5">
        <v>0</v>
      </c>
      <c r="E849" s="5">
        <v>389.24</v>
      </c>
      <c r="F849" s="5">
        <v>389.24</v>
      </c>
      <c r="G849" s="5">
        <v>389.24</v>
      </c>
      <c r="H849" s="5">
        <v>389.24</v>
      </c>
      <c r="I849" s="5">
        <v>0</v>
      </c>
      <c r="J849" s="5">
        <v>0</v>
      </c>
    </row>
    <row r="850" spans="1:10" hidden="1">
      <c r="A850" s="182" t="s">
        <v>2517</v>
      </c>
      <c r="B850" s="182" t="s">
        <v>2518</v>
      </c>
      <c r="C850" s="5">
        <v>0</v>
      </c>
      <c r="D850" s="5">
        <v>0</v>
      </c>
      <c r="E850" s="5">
        <v>164.97</v>
      </c>
      <c r="F850" s="5">
        <v>164.97</v>
      </c>
      <c r="G850" s="5">
        <v>164.97</v>
      </c>
      <c r="H850" s="5">
        <v>164.97</v>
      </c>
      <c r="I850" s="5">
        <v>0</v>
      </c>
      <c r="J850" s="5">
        <v>0</v>
      </c>
    </row>
    <row r="851" spans="1:10" hidden="1">
      <c r="A851" s="182" t="s">
        <v>2519</v>
      </c>
      <c r="B851" s="182" t="s">
        <v>2520</v>
      </c>
      <c r="C851" s="5">
        <v>0</v>
      </c>
      <c r="D851" s="5">
        <v>0</v>
      </c>
      <c r="E851" s="5">
        <v>171.23</v>
      </c>
      <c r="F851" s="5">
        <v>171.23</v>
      </c>
      <c r="G851" s="5">
        <v>171.23</v>
      </c>
      <c r="H851" s="5">
        <v>171.23</v>
      </c>
      <c r="I851" s="5">
        <v>0</v>
      </c>
      <c r="J851" s="5">
        <v>0</v>
      </c>
    </row>
    <row r="852" spans="1:10" hidden="1">
      <c r="A852" s="182" t="s">
        <v>2521</v>
      </c>
      <c r="B852" s="182" t="s">
        <v>2522</v>
      </c>
      <c r="C852" s="5">
        <v>0</v>
      </c>
      <c r="D852" s="5">
        <v>0</v>
      </c>
      <c r="E852" s="5">
        <v>265</v>
      </c>
      <c r="F852" s="5">
        <v>265</v>
      </c>
      <c r="G852" s="5">
        <v>265</v>
      </c>
      <c r="H852" s="5">
        <v>265</v>
      </c>
      <c r="I852" s="5">
        <v>0</v>
      </c>
      <c r="J852" s="5">
        <v>0</v>
      </c>
    </row>
    <row r="853" spans="1:10" hidden="1">
      <c r="A853" s="182" t="s">
        <v>2523</v>
      </c>
      <c r="B853" s="182" t="s">
        <v>2524</v>
      </c>
      <c r="C853" s="5">
        <v>0</v>
      </c>
      <c r="D853" s="5">
        <v>0</v>
      </c>
      <c r="E853" s="5">
        <v>124</v>
      </c>
      <c r="F853" s="5">
        <v>124</v>
      </c>
      <c r="G853" s="5">
        <v>124</v>
      </c>
      <c r="H853" s="5">
        <v>124</v>
      </c>
      <c r="I853" s="5">
        <v>0</v>
      </c>
      <c r="J853" s="5">
        <v>0</v>
      </c>
    </row>
    <row r="854" spans="1:10" hidden="1">
      <c r="A854" s="182" t="s">
        <v>2525</v>
      </c>
      <c r="B854" s="182" t="s">
        <v>2526</v>
      </c>
      <c r="C854" s="5">
        <v>0</v>
      </c>
      <c r="D854" s="5">
        <v>0</v>
      </c>
      <c r="E854" s="5">
        <v>11915</v>
      </c>
      <c r="F854" s="5">
        <v>11915</v>
      </c>
      <c r="G854" s="5">
        <v>11915</v>
      </c>
      <c r="H854" s="5">
        <v>11915</v>
      </c>
      <c r="I854" s="5">
        <v>0</v>
      </c>
      <c r="J854" s="5">
        <v>0</v>
      </c>
    </row>
    <row r="855" spans="1:10" hidden="1">
      <c r="A855" s="182" t="s">
        <v>2527</v>
      </c>
      <c r="B855" s="182" t="s">
        <v>2528</v>
      </c>
      <c r="C855" s="5">
        <v>0</v>
      </c>
      <c r="D855" s="5">
        <v>0</v>
      </c>
      <c r="E855" s="5">
        <v>499.9</v>
      </c>
      <c r="F855" s="5">
        <v>499.9</v>
      </c>
      <c r="G855" s="5">
        <v>499.9</v>
      </c>
      <c r="H855" s="5">
        <v>499.9</v>
      </c>
      <c r="I855" s="5">
        <v>0</v>
      </c>
      <c r="J855" s="5">
        <v>0</v>
      </c>
    </row>
    <row r="856" spans="1:10" hidden="1">
      <c r="A856" s="182" t="s">
        <v>1629</v>
      </c>
      <c r="B856" s="182" t="s">
        <v>1630</v>
      </c>
      <c r="C856" s="5">
        <v>0</v>
      </c>
      <c r="D856" s="5">
        <v>30450.32</v>
      </c>
      <c r="E856" s="5">
        <v>1955804.78</v>
      </c>
      <c r="F856" s="5">
        <v>1955804.78</v>
      </c>
      <c r="G856" s="5">
        <v>1955804.78</v>
      </c>
      <c r="H856" s="5">
        <v>1986255.1</v>
      </c>
      <c r="I856" s="5">
        <v>0</v>
      </c>
      <c r="J856" s="5">
        <v>30450.32</v>
      </c>
    </row>
    <row r="857" spans="1:10" hidden="1">
      <c r="A857" s="182" t="s">
        <v>1631</v>
      </c>
      <c r="B857" s="182" t="s">
        <v>1632</v>
      </c>
      <c r="C857" s="5">
        <v>0</v>
      </c>
      <c r="D857" s="5">
        <v>1428</v>
      </c>
      <c r="E857" s="5">
        <v>0</v>
      </c>
      <c r="F857" s="5">
        <v>0</v>
      </c>
      <c r="G857" s="5">
        <v>0</v>
      </c>
      <c r="H857" s="5">
        <v>1428</v>
      </c>
      <c r="I857" s="5">
        <v>0</v>
      </c>
      <c r="J857" s="5">
        <v>1428</v>
      </c>
    </row>
    <row r="858" spans="1:10" hidden="1">
      <c r="A858" s="182" t="s">
        <v>1633</v>
      </c>
      <c r="B858" s="182" t="s">
        <v>1634</v>
      </c>
      <c r="C858" s="5">
        <v>0</v>
      </c>
      <c r="D858" s="5">
        <v>0</v>
      </c>
      <c r="E858" s="5">
        <v>24930.2</v>
      </c>
      <c r="F858" s="5">
        <v>24930.2</v>
      </c>
      <c r="G858" s="5">
        <v>24930.2</v>
      </c>
      <c r="H858" s="5">
        <v>24930.2</v>
      </c>
      <c r="I858" s="5">
        <v>0</v>
      </c>
      <c r="J858" s="5">
        <v>0</v>
      </c>
    </row>
    <row r="859" spans="1:10" hidden="1">
      <c r="A859" s="182" t="s">
        <v>2296</v>
      </c>
      <c r="B859" s="182" t="s">
        <v>2297</v>
      </c>
      <c r="C859" s="5">
        <v>0</v>
      </c>
      <c r="D859" s="5">
        <v>0</v>
      </c>
      <c r="E859" s="5">
        <v>4984.8</v>
      </c>
      <c r="F859" s="5">
        <v>4984.8</v>
      </c>
      <c r="G859" s="5">
        <v>4984.8</v>
      </c>
      <c r="H859" s="5">
        <v>4984.8</v>
      </c>
      <c r="I859" s="5">
        <v>0</v>
      </c>
      <c r="J859" s="5">
        <v>0</v>
      </c>
    </row>
    <row r="860" spans="1:10" hidden="1">
      <c r="A860" s="182" t="s">
        <v>1635</v>
      </c>
      <c r="B860" s="182" t="s">
        <v>1636</v>
      </c>
      <c r="C860" s="5">
        <v>0</v>
      </c>
      <c r="D860" s="5">
        <v>6973.4</v>
      </c>
      <c r="E860" s="5">
        <v>0</v>
      </c>
      <c r="F860" s="5">
        <v>0</v>
      </c>
      <c r="G860" s="5">
        <v>0</v>
      </c>
      <c r="H860" s="5">
        <v>6973.4</v>
      </c>
      <c r="I860" s="5">
        <v>0</v>
      </c>
      <c r="J860" s="5">
        <v>6973.4</v>
      </c>
    </row>
    <row r="861" spans="1:10" hidden="1">
      <c r="A861" s="182" t="s">
        <v>1637</v>
      </c>
      <c r="B861" s="182" t="s">
        <v>1638</v>
      </c>
      <c r="C861" s="5">
        <v>0</v>
      </c>
      <c r="D861" s="5">
        <v>6983.52</v>
      </c>
      <c r="E861" s="5">
        <v>0</v>
      </c>
      <c r="F861" s="5">
        <v>0</v>
      </c>
      <c r="G861" s="5">
        <v>0</v>
      </c>
      <c r="H861" s="5">
        <v>6983.52</v>
      </c>
      <c r="I861" s="5">
        <v>0</v>
      </c>
      <c r="J861" s="5">
        <v>6983.52</v>
      </c>
    </row>
    <row r="862" spans="1:10" hidden="1">
      <c r="A862" s="182" t="s">
        <v>1639</v>
      </c>
      <c r="B862" s="182" t="s">
        <v>1640</v>
      </c>
      <c r="C862" s="5">
        <v>0</v>
      </c>
      <c r="D862" s="5">
        <v>2320.5</v>
      </c>
      <c r="E862" s="5">
        <v>0</v>
      </c>
      <c r="F862" s="5">
        <v>0</v>
      </c>
      <c r="G862" s="5">
        <v>0</v>
      </c>
      <c r="H862" s="5">
        <v>2320.5</v>
      </c>
      <c r="I862" s="5">
        <v>0</v>
      </c>
      <c r="J862" s="5">
        <v>2320.5</v>
      </c>
    </row>
    <row r="863" spans="1:10" hidden="1">
      <c r="A863" s="182" t="s">
        <v>1641</v>
      </c>
      <c r="B863" s="182" t="s">
        <v>1642</v>
      </c>
      <c r="C863" s="5">
        <v>0</v>
      </c>
      <c r="D863" s="5">
        <v>0</v>
      </c>
      <c r="E863" s="5">
        <v>173960.95</v>
      </c>
      <c r="F863" s="5">
        <v>173960.95</v>
      </c>
      <c r="G863" s="5">
        <v>173960.95</v>
      </c>
      <c r="H863" s="5">
        <v>173960.95</v>
      </c>
      <c r="I863" s="5">
        <v>0</v>
      </c>
      <c r="J863" s="5">
        <v>0</v>
      </c>
    </row>
    <row r="864" spans="1:10" hidden="1">
      <c r="A864" s="182" t="s">
        <v>2529</v>
      </c>
      <c r="B864" s="182" t="s">
        <v>2530</v>
      </c>
      <c r="C864" s="5">
        <v>0</v>
      </c>
      <c r="D864" s="5">
        <v>0</v>
      </c>
      <c r="E864" s="5">
        <v>45638.81</v>
      </c>
      <c r="F864" s="5">
        <v>45638.81</v>
      </c>
      <c r="G864" s="5">
        <v>45638.81</v>
      </c>
      <c r="H864" s="5">
        <v>45638.81</v>
      </c>
      <c r="I864" s="5">
        <v>0</v>
      </c>
      <c r="J864" s="5">
        <v>0</v>
      </c>
    </row>
    <row r="865" spans="1:10" hidden="1">
      <c r="A865" s="182" t="s">
        <v>1643</v>
      </c>
      <c r="B865" s="182" t="s">
        <v>1644</v>
      </c>
      <c r="C865" s="5">
        <v>0</v>
      </c>
      <c r="D865" s="5">
        <v>12744.9</v>
      </c>
      <c r="E865" s="5">
        <v>0</v>
      </c>
      <c r="F865" s="5">
        <v>0</v>
      </c>
      <c r="G865" s="5">
        <v>0</v>
      </c>
      <c r="H865" s="5">
        <v>12744.9</v>
      </c>
      <c r="I865" s="5">
        <v>0</v>
      </c>
      <c r="J865" s="5">
        <v>12744.9</v>
      </c>
    </row>
    <row r="866" spans="1:10" hidden="1">
      <c r="A866" s="182" t="s">
        <v>2298</v>
      </c>
      <c r="B866" s="182" t="s">
        <v>2299</v>
      </c>
      <c r="C866" s="5">
        <v>0</v>
      </c>
      <c r="D866" s="5">
        <v>0</v>
      </c>
      <c r="E866" s="5">
        <v>144394.64000000001</v>
      </c>
      <c r="F866" s="5">
        <v>144394.64000000001</v>
      </c>
      <c r="G866" s="5">
        <v>144394.64000000001</v>
      </c>
      <c r="H866" s="5">
        <v>144394.64000000001</v>
      </c>
      <c r="I866" s="5">
        <v>0</v>
      </c>
      <c r="J866" s="5">
        <v>0</v>
      </c>
    </row>
    <row r="867" spans="1:10" hidden="1">
      <c r="A867" s="182" t="s">
        <v>1645</v>
      </c>
      <c r="B867" s="182" t="s">
        <v>1646</v>
      </c>
      <c r="C867" s="5">
        <v>0</v>
      </c>
      <c r="D867" s="5">
        <v>0</v>
      </c>
      <c r="E867" s="5">
        <v>4984.8</v>
      </c>
      <c r="F867" s="5">
        <v>4984.8</v>
      </c>
      <c r="G867" s="5">
        <v>4984.8</v>
      </c>
      <c r="H867" s="5">
        <v>4984.8</v>
      </c>
      <c r="I867" s="5">
        <v>0</v>
      </c>
      <c r="J867" s="5">
        <v>0</v>
      </c>
    </row>
    <row r="868" spans="1:10" hidden="1">
      <c r="A868" s="182" t="s">
        <v>1647</v>
      </c>
      <c r="B868" s="182" t="s">
        <v>1648</v>
      </c>
      <c r="C868" s="5">
        <v>0</v>
      </c>
      <c r="D868" s="5">
        <v>0</v>
      </c>
      <c r="E868" s="5">
        <v>18975.259999999998</v>
      </c>
      <c r="F868" s="5">
        <v>18975.259999999998</v>
      </c>
      <c r="G868" s="5">
        <v>18975.259999999998</v>
      </c>
      <c r="H868" s="5">
        <v>18975.259999999998</v>
      </c>
      <c r="I868" s="5">
        <v>0</v>
      </c>
      <c r="J868" s="5">
        <v>0</v>
      </c>
    </row>
    <row r="869" spans="1:10" hidden="1">
      <c r="A869" s="182" t="s">
        <v>2531</v>
      </c>
      <c r="B869" s="182" t="s">
        <v>2532</v>
      </c>
      <c r="C869" s="5">
        <v>0</v>
      </c>
      <c r="D869" s="5">
        <v>0</v>
      </c>
      <c r="E869" s="5">
        <v>558</v>
      </c>
      <c r="F869" s="5">
        <v>558</v>
      </c>
      <c r="G869" s="5">
        <v>558</v>
      </c>
      <c r="H869" s="5">
        <v>558</v>
      </c>
      <c r="I869" s="5">
        <v>0</v>
      </c>
      <c r="J869" s="5">
        <v>0</v>
      </c>
    </row>
    <row r="870" spans="1:10" hidden="1">
      <c r="A870" s="182" t="s">
        <v>1649</v>
      </c>
      <c r="B870" s="182" t="s">
        <v>1650</v>
      </c>
      <c r="C870" s="5">
        <v>0</v>
      </c>
      <c r="D870" s="5">
        <v>0</v>
      </c>
      <c r="E870" s="5">
        <v>6432.87</v>
      </c>
      <c r="F870" s="5">
        <v>6432.87</v>
      </c>
      <c r="G870" s="5">
        <v>6432.87</v>
      </c>
      <c r="H870" s="5">
        <v>6432.87</v>
      </c>
      <c r="I870" s="5">
        <v>0</v>
      </c>
      <c r="J870" s="5">
        <v>0</v>
      </c>
    </row>
    <row r="871" spans="1:10" hidden="1">
      <c r="A871" s="182" t="s">
        <v>1651</v>
      </c>
      <c r="B871" s="182" t="s">
        <v>1652</v>
      </c>
      <c r="C871" s="5">
        <v>0</v>
      </c>
      <c r="D871" s="5">
        <v>0</v>
      </c>
      <c r="E871" s="5">
        <v>57450.879999999997</v>
      </c>
      <c r="F871" s="5">
        <v>57450.879999999997</v>
      </c>
      <c r="G871" s="5">
        <v>57450.879999999997</v>
      </c>
      <c r="H871" s="5">
        <v>57450.879999999997</v>
      </c>
      <c r="I871" s="5">
        <v>0</v>
      </c>
      <c r="J871" s="5">
        <v>0</v>
      </c>
    </row>
    <row r="872" spans="1:10" hidden="1">
      <c r="A872" s="182" t="s">
        <v>1653</v>
      </c>
      <c r="B872" s="182" t="s">
        <v>1654</v>
      </c>
      <c r="C872" s="5">
        <v>0</v>
      </c>
      <c r="D872" s="5">
        <v>0</v>
      </c>
      <c r="E872" s="5">
        <v>91995.5</v>
      </c>
      <c r="F872" s="5">
        <v>91995.5</v>
      </c>
      <c r="G872" s="5">
        <v>91995.5</v>
      </c>
      <c r="H872" s="5">
        <v>91995.5</v>
      </c>
      <c r="I872" s="5">
        <v>0</v>
      </c>
      <c r="J872" s="5">
        <v>0</v>
      </c>
    </row>
    <row r="873" spans="1:10" hidden="1">
      <c r="A873" s="182" t="s">
        <v>1655</v>
      </c>
      <c r="B873" s="182" t="s">
        <v>1656</v>
      </c>
      <c r="C873" s="5">
        <v>0</v>
      </c>
      <c r="D873" s="5">
        <v>0</v>
      </c>
      <c r="E873" s="5">
        <v>4984.8</v>
      </c>
      <c r="F873" s="5">
        <v>4984.8</v>
      </c>
      <c r="G873" s="5">
        <v>4984.8</v>
      </c>
      <c r="H873" s="5">
        <v>4984.8</v>
      </c>
      <c r="I873" s="5">
        <v>0</v>
      </c>
      <c r="J873" s="5">
        <v>0</v>
      </c>
    </row>
    <row r="874" spans="1:10" hidden="1">
      <c r="A874" s="182" t="s">
        <v>2300</v>
      </c>
      <c r="B874" s="182" t="s">
        <v>2301</v>
      </c>
      <c r="C874" s="5">
        <v>0</v>
      </c>
      <c r="D874" s="5">
        <v>0</v>
      </c>
      <c r="E874" s="5">
        <v>8788.81</v>
      </c>
      <c r="F874" s="5">
        <v>8788.81</v>
      </c>
      <c r="G874" s="5">
        <v>8788.81</v>
      </c>
      <c r="H874" s="5">
        <v>8788.81</v>
      </c>
      <c r="I874" s="5">
        <v>0</v>
      </c>
      <c r="J874" s="5">
        <v>0</v>
      </c>
    </row>
    <row r="875" spans="1:10" hidden="1">
      <c r="A875" s="182" t="s">
        <v>2302</v>
      </c>
      <c r="B875" s="182" t="s">
        <v>2303</v>
      </c>
      <c r="C875" s="5">
        <v>0</v>
      </c>
      <c r="D875" s="5">
        <v>0</v>
      </c>
      <c r="E875" s="5">
        <v>58739.73</v>
      </c>
      <c r="F875" s="5">
        <v>58739.73</v>
      </c>
      <c r="G875" s="5">
        <v>58739.73</v>
      </c>
      <c r="H875" s="5">
        <v>58739.73</v>
      </c>
      <c r="I875" s="5">
        <v>0</v>
      </c>
      <c r="J875" s="5">
        <v>0</v>
      </c>
    </row>
    <row r="876" spans="1:10" hidden="1">
      <c r="A876" s="182" t="s">
        <v>2304</v>
      </c>
      <c r="B876" s="182" t="s">
        <v>2305</v>
      </c>
      <c r="C876" s="5">
        <v>0</v>
      </c>
      <c r="D876" s="5">
        <v>0</v>
      </c>
      <c r="E876" s="5">
        <v>242958.07</v>
      </c>
      <c r="F876" s="5">
        <v>242958.07</v>
      </c>
      <c r="G876" s="5">
        <v>242958.07</v>
      </c>
      <c r="H876" s="5">
        <v>242958.07</v>
      </c>
      <c r="I876" s="5">
        <v>0</v>
      </c>
      <c r="J876" s="5">
        <v>0</v>
      </c>
    </row>
    <row r="877" spans="1:10" hidden="1">
      <c r="A877" s="182" t="s">
        <v>2306</v>
      </c>
      <c r="B877" s="182" t="s">
        <v>2307</v>
      </c>
      <c r="C877" s="5">
        <v>0</v>
      </c>
      <c r="D877" s="5">
        <v>0</v>
      </c>
      <c r="E877" s="5">
        <v>3690</v>
      </c>
      <c r="F877" s="5">
        <v>3690</v>
      </c>
      <c r="G877" s="5">
        <v>3690</v>
      </c>
      <c r="H877" s="5">
        <v>3690</v>
      </c>
      <c r="I877" s="5">
        <v>0</v>
      </c>
      <c r="J877" s="5">
        <v>0</v>
      </c>
    </row>
    <row r="878" spans="1:10" hidden="1">
      <c r="A878" s="182" t="s">
        <v>2308</v>
      </c>
      <c r="B878" s="182" t="s">
        <v>2309</v>
      </c>
      <c r="C878" s="5">
        <v>0</v>
      </c>
      <c r="D878" s="5">
        <v>0</v>
      </c>
      <c r="E878" s="5">
        <v>12152</v>
      </c>
      <c r="F878" s="5">
        <v>12152</v>
      </c>
      <c r="G878" s="5">
        <v>12152</v>
      </c>
      <c r="H878" s="5">
        <v>12152</v>
      </c>
      <c r="I878" s="5">
        <v>0</v>
      </c>
      <c r="J878" s="5">
        <v>0</v>
      </c>
    </row>
    <row r="879" spans="1:10" hidden="1">
      <c r="A879" s="182" t="s">
        <v>2310</v>
      </c>
      <c r="B879" s="182" t="s">
        <v>2311</v>
      </c>
      <c r="C879" s="5">
        <v>0</v>
      </c>
      <c r="D879" s="5">
        <v>0</v>
      </c>
      <c r="E879" s="5">
        <v>9969.6</v>
      </c>
      <c r="F879" s="5">
        <v>9969.6</v>
      </c>
      <c r="G879" s="5">
        <v>9969.6</v>
      </c>
      <c r="H879" s="5">
        <v>9969.6</v>
      </c>
      <c r="I879" s="5">
        <v>0</v>
      </c>
      <c r="J879" s="5">
        <v>0</v>
      </c>
    </row>
    <row r="880" spans="1:10" hidden="1">
      <c r="A880" s="182" t="s">
        <v>2533</v>
      </c>
      <c r="B880" s="182" t="s">
        <v>2534</v>
      </c>
      <c r="C880" s="5">
        <v>0</v>
      </c>
      <c r="D880" s="5">
        <v>0</v>
      </c>
      <c r="E880" s="5">
        <v>924992.92</v>
      </c>
      <c r="F880" s="5">
        <v>924992.92</v>
      </c>
      <c r="G880" s="5">
        <v>924992.92</v>
      </c>
      <c r="H880" s="5">
        <v>924992.92</v>
      </c>
      <c r="I880" s="5">
        <v>0</v>
      </c>
      <c r="J880" s="5">
        <v>0</v>
      </c>
    </row>
    <row r="881" spans="1:10" hidden="1">
      <c r="A881" s="182" t="s">
        <v>2535</v>
      </c>
      <c r="B881" s="182" t="s">
        <v>2536</v>
      </c>
      <c r="C881" s="5">
        <v>0</v>
      </c>
      <c r="D881" s="5">
        <v>0</v>
      </c>
      <c r="E881" s="5">
        <v>110227.14</v>
      </c>
      <c r="F881" s="5">
        <v>110227.14</v>
      </c>
      <c r="G881" s="5">
        <v>110227.14</v>
      </c>
      <c r="H881" s="5">
        <v>110227.14</v>
      </c>
      <c r="I881" s="5">
        <v>0</v>
      </c>
      <c r="J881" s="5">
        <v>0</v>
      </c>
    </row>
    <row r="882" spans="1:10" hidden="1">
      <c r="A882" s="182" t="s">
        <v>2537</v>
      </c>
      <c r="B882" s="182" t="s">
        <v>2538</v>
      </c>
      <c r="C882" s="5">
        <v>0</v>
      </c>
      <c r="D882" s="5">
        <v>0</v>
      </c>
      <c r="E882" s="5">
        <v>4995</v>
      </c>
      <c r="F882" s="5">
        <v>4995</v>
      </c>
      <c r="G882" s="5">
        <v>4995</v>
      </c>
      <c r="H882" s="5">
        <v>4995</v>
      </c>
      <c r="I882" s="5">
        <v>0</v>
      </c>
      <c r="J882" s="5">
        <v>0</v>
      </c>
    </row>
    <row r="883" spans="1:10" hidden="1">
      <c r="A883" s="182" t="s">
        <v>1657</v>
      </c>
      <c r="B883" s="182" t="s">
        <v>1658</v>
      </c>
      <c r="C883" s="5">
        <v>0</v>
      </c>
      <c r="D883" s="5">
        <v>2189.6</v>
      </c>
      <c r="E883" s="5">
        <v>245174.08</v>
      </c>
      <c r="F883" s="5">
        <v>243198.68</v>
      </c>
      <c r="G883" s="5">
        <v>245174.08</v>
      </c>
      <c r="H883" s="5">
        <v>245388.28</v>
      </c>
      <c r="I883" s="5">
        <v>0</v>
      </c>
      <c r="J883" s="5">
        <v>214.2</v>
      </c>
    </row>
    <row r="884" spans="1:10" hidden="1">
      <c r="A884" s="182" t="s">
        <v>1659</v>
      </c>
      <c r="B884" s="182" t="s">
        <v>1660</v>
      </c>
      <c r="C884" s="5">
        <v>0</v>
      </c>
      <c r="D884" s="5">
        <v>2189.6</v>
      </c>
      <c r="E884" s="5">
        <v>245174.08</v>
      </c>
      <c r="F884" s="5">
        <v>243198.68</v>
      </c>
      <c r="G884" s="5">
        <v>245174.08</v>
      </c>
      <c r="H884" s="5">
        <v>245388.28</v>
      </c>
      <c r="I884" s="5">
        <v>0</v>
      </c>
      <c r="J884" s="5">
        <v>214.2</v>
      </c>
    </row>
    <row r="885" spans="1:10" hidden="1">
      <c r="A885" s="182" t="s">
        <v>1661</v>
      </c>
      <c r="B885" s="182" t="s">
        <v>1662</v>
      </c>
      <c r="C885" s="5">
        <v>0</v>
      </c>
      <c r="D885" s="5">
        <v>2189.6</v>
      </c>
      <c r="E885" s="5">
        <v>13698.6</v>
      </c>
      <c r="F885" s="5">
        <v>11723.2</v>
      </c>
      <c r="G885" s="5">
        <v>13698.6</v>
      </c>
      <c r="H885" s="5">
        <v>13912.8</v>
      </c>
      <c r="I885" s="5">
        <v>0</v>
      </c>
      <c r="J885" s="5">
        <v>214.2</v>
      </c>
    </row>
    <row r="886" spans="1:10" hidden="1">
      <c r="A886" s="182" t="s">
        <v>1663</v>
      </c>
      <c r="B886" s="182" t="s">
        <v>1664</v>
      </c>
      <c r="C886" s="5">
        <v>0</v>
      </c>
      <c r="D886" s="5">
        <v>0</v>
      </c>
      <c r="E886" s="5">
        <v>15372.63</v>
      </c>
      <c r="F886" s="5">
        <v>15372.63</v>
      </c>
      <c r="G886" s="5">
        <v>15372.63</v>
      </c>
      <c r="H886" s="5">
        <v>15372.63</v>
      </c>
      <c r="I886" s="5">
        <v>0</v>
      </c>
      <c r="J886" s="5">
        <v>0</v>
      </c>
    </row>
    <row r="887" spans="1:10" hidden="1">
      <c r="A887" s="182" t="s">
        <v>1665</v>
      </c>
      <c r="B887" s="182" t="s">
        <v>1666</v>
      </c>
      <c r="C887" s="5">
        <v>0</v>
      </c>
      <c r="D887" s="5">
        <v>0</v>
      </c>
      <c r="E887" s="5">
        <v>158149.29</v>
      </c>
      <c r="F887" s="5">
        <v>158149.29</v>
      </c>
      <c r="G887" s="5">
        <v>158149.29</v>
      </c>
      <c r="H887" s="5">
        <v>158149.29</v>
      </c>
      <c r="I887" s="5">
        <v>0</v>
      </c>
      <c r="J887" s="5">
        <v>0</v>
      </c>
    </row>
    <row r="888" spans="1:10" hidden="1">
      <c r="A888" s="182" t="s">
        <v>2539</v>
      </c>
      <c r="B888" s="182" t="s">
        <v>2540</v>
      </c>
      <c r="C888" s="5">
        <v>0</v>
      </c>
      <c r="D888" s="5">
        <v>0</v>
      </c>
      <c r="E888" s="5">
        <v>374.26</v>
      </c>
      <c r="F888" s="5">
        <v>374.26</v>
      </c>
      <c r="G888" s="5">
        <v>374.26</v>
      </c>
      <c r="H888" s="5">
        <v>374.26</v>
      </c>
      <c r="I888" s="5">
        <v>0</v>
      </c>
      <c r="J888" s="5">
        <v>0</v>
      </c>
    </row>
    <row r="889" spans="1:10" hidden="1">
      <c r="A889" s="182" t="s">
        <v>1667</v>
      </c>
      <c r="B889" s="182" t="s">
        <v>1668</v>
      </c>
      <c r="C889" s="5">
        <v>0</v>
      </c>
      <c r="D889" s="5">
        <v>0</v>
      </c>
      <c r="E889" s="5">
        <v>57579.3</v>
      </c>
      <c r="F889" s="5">
        <v>57579.3</v>
      </c>
      <c r="G889" s="5">
        <v>57579.3</v>
      </c>
      <c r="H889" s="5">
        <v>57579.3</v>
      </c>
      <c r="I889" s="5">
        <v>0</v>
      </c>
      <c r="J889" s="5">
        <v>0</v>
      </c>
    </row>
    <row r="890" spans="1:10" hidden="1">
      <c r="A890" s="182" t="s">
        <v>1669</v>
      </c>
      <c r="B890" s="182" t="s">
        <v>1670</v>
      </c>
      <c r="C890" s="5">
        <v>0</v>
      </c>
      <c r="D890" s="5">
        <v>431087.49</v>
      </c>
      <c r="E890" s="5">
        <v>1944938.56</v>
      </c>
      <c r="F890" s="5">
        <v>1567223.8</v>
      </c>
      <c r="G890" s="5">
        <v>1944938.56</v>
      </c>
      <c r="H890" s="5">
        <v>1998311.29</v>
      </c>
      <c r="I890" s="5">
        <v>0</v>
      </c>
      <c r="J890" s="5">
        <v>53372.73</v>
      </c>
    </row>
    <row r="891" spans="1:10" hidden="1">
      <c r="A891" s="182" t="s">
        <v>1671</v>
      </c>
      <c r="B891" s="182" t="s">
        <v>1672</v>
      </c>
      <c r="C891" s="5">
        <v>0</v>
      </c>
      <c r="D891" s="5">
        <v>431087.49</v>
      </c>
      <c r="E891" s="5">
        <v>1944938.56</v>
      </c>
      <c r="F891" s="5">
        <v>1567223.8</v>
      </c>
      <c r="G891" s="5">
        <v>1944938.56</v>
      </c>
      <c r="H891" s="5">
        <v>1998311.29</v>
      </c>
      <c r="I891" s="5">
        <v>0</v>
      </c>
      <c r="J891" s="5">
        <v>53372.73</v>
      </c>
    </row>
    <row r="892" spans="1:10" hidden="1">
      <c r="A892" s="182" t="s">
        <v>1673</v>
      </c>
      <c r="B892" s="182" t="s">
        <v>1674</v>
      </c>
      <c r="C892" s="5">
        <v>0</v>
      </c>
      <c r="D892" s="5">
        <v>0</v>
      </c>
      <c r="E892" s="5">
        <v>7357.55</v>
      </c>
      <c r="F892" s="5">
        <v>7689.19</v>
      </c>
      <c r="G892" s="5">
        <v>7357.55</v>
      </c>
      <c r="H892" s="5">
        <v>7689.19</v>
      </c>
      <c r="I892" s="5">
        <v>0</v>
      </c>
      <c r="J892" s="5">
        <v>331.64</v>
      </c>
    </row>
    <row r="893" spans="1:10" hidden="1">
      <c r="A893" s="182" t="s">
        <v>1675</v>
      </c>
      <c r="B893" s="182" t="s">
        <v>1676</v>
      </c>
      <c r="C893" s="5">
        <v>0</v>
      </c>
      <c r="D893" s="5">
        <v>0</v>
      </c>
      <c r="E893" s="5">
        <v>2400</v>
      </c>
      <c r="F893" s="5">
        <v>2400</v>
      </c>
      <c r="G893" s="5">
        <v>2400</v>
      </c>
      <c r="H893" s="5">
        <v>2400</v>
      </c>
      <c r="I893" s="5">
        <v>0</v>
      </c>
      <c r="J893" s="5">
        <v>0</v>
      </c>
    </row>
    <row r="894" spans="1:10" hidden="1">
      <c r="A894" s="182" t="s">
        <v>1677</v>
      </c>
      <c r="B894" s="182" t="s">
        <v>1678</v>
      </c>
      <c r="C894" s="5">
        <v>0</v>
      </c>
      <c r="D894" s="5">
        <v>337046.4</v>
      </c>
      <c r="E894" s="5">
        <v>1662615.87</v>
      </c>
      <c r="F894" s="5">
        <v>1325569.47</v>
      </c>
      <c r="G894" s="5">
        <v>1662615.87</v>
      </c>
      <c r="H894" s="5">
        <v>1662615.87</v>
      </c>
      <c r="I894" s="5">
        <v>0</v>
      </c>
      <c r="J894" s="5">
        <v>0</v>
      </c>
    </row>
    <row r="895" spans="1:10" hidden="1">
      <c r="A895" s="182" t="s">
        <v>1679</v>
      </c>
      <c r="B895" s="182" t="s">
        <v>1680</v>
      </c>
      <c r="C895" s="5">
        <v>0</v>
      </c>
      <c r="D895" s="5">
        <v>0</v>
      </c>
      <c r="E895" s="5">
        <v>19123.580000000002</v>
      </c>
      <c r="F895" s="5">
        <v>19123.580000000002</v>
      </c>
      <c r="G895" s="5">
        <v>19123.580000000002</v>
      </c>
      <c r="H895" s="5">
        <v>19123.580000000002</v>
      </c>
      <c r="I895" s="5">
        <v>0</v>
      </c>
      <c r="J895" s="5">
        <v>0</v>
      </c>
    </row>
    <row r="896" spans="1:10" hidden="1">
      <c r="A896" s="182" t="s">
        <v>1681</v>
      </c>
      <c r="B896" s="182" t="s">
        <v>1682</v>
      </c>
      <c r="C896" s="5">
        <v>0</v>
      </c>
      <c r="D896" s="5">
        <v>0</v>
      </c>
      <c r="E896" s="5">
        <v>61640</v>
      </c>
      <c r="F896" s="5">
        <v>61640</v>
      </c>
      <c r="G896" s="5">
        <v>61640</v>
      </c>
      <c r="H896" s="5">
        <v>61640</v>
      </c>
      <c r="I896" s="5">
        <v>0</v>
      </c>
      <c r="J896" s="5">
        <v>0</v>
      </c>
    </row>
    <row r="897" spans="1:10" hidden="1">
      <c r="A897" s="182" t="s">
        <v>1683</v>
      </c>
      <c r="B897" s="182" t="s">
        <v>1684</v>
      </c>
      <c r="C897" s="5">
        <v>0</v>
      </c>
      <c r="D897" s="5">
        <v>0</v>
      </c>
      <c r="E897" s="5">
        <v>110720</v>
      </c>
      <c r="F897" s="5">
        <v>110720</v>
      </c>
      <c r="G897" s="5">
        <v>110720</v>
      </c>
      <c r="H897" s="5">
        <v>110720</v>
      </c>
      <c r="I897" s="5">
        <v>0</v>
      </c>
      <c r="J897" s="5">
        <v>0</v>
      </c>
    </row>
    <row r="898" spans="1:10" hidden="1">
      <c r="A898" s="182" t="s">
        <v>1685</v>
      </c>
      <c r="B898" s="182" t="s">
        <v>1686</v>
      </c>
      <c r="C898" s="5">
        <v>0</v>
      </c>
      <c r="D898" s="5">
        <v>0</v>
      </c>
      <c r="E898" s="5">
        <v>20481.560000000001</v>
      </c>
      <c r="F898" s="5">
        <v>20481.560000000001</v>
      </c>
      <c r="G898" s="5">
        <v>20481.560000000001</v>
      </c>
      <c r="H898" s="5">
        <v>20481.560000000001</v>
      </c>
      <c r="I898" s="5">
        <v>0</v>
      </c>
      <c r="J898" s="5">
        <v>0</v>
      </c>
    </row>
    <row r="899" spans="1:10" hidden="1">
      <c r="A899" s="182" t="s">
        <v>1687</v>
      </c>
      <c r="B899" s="182" t="s">
        <v>1688</v>
      </c>
      <c r="C899" s="5">
        <v>0</v>
      </c>
      <c r="D899" s="5">
        <v>11000</v>
      </c>
      <c r="E899" s="5">
        <v>5600</v>
      </c>
      <c r="F899" s="5">
        <v>-5400</v>
      </c>
      <c r="G899" s="5">
        <v>5600</v>
      </c>
      <c r="H899" s="5">
        <v>5600</v>
      </c>
      <c r="I899" s="5">
        <v>0</v>
      </c>
      <c r="J899" s="5">
        <v>0</v>
      </c>
    </row>
    <row r="900" spans="1:10" hidden="1">
      <c r="A900" s="182" t="s">
        <v>1689</v>
      </c>
      <c r="B900" s="182" t="s">
        <v>1690</v>
      </c>
      <c r="C900" s="5">
        <v>0</v>
      </c>
      <c r="D900" s="5">
        <v>83041.09</v>
      </c>
      <c r="E900" s="5">
        <v>55000</v>
      </c>
      <c r="F900" s="5">
        <v>25000</v>
      </c>
      <c r="G900" s="5">
        <v>55000</v>
      </c>
      <c r="H900" s="5">
        <v>108041.09</v>
      </c>
      <c r="I900" s="5">
        <v>0</v>
      </c>
      <c r="J900" s="5">
        <v>53041.09</v>
      </c>
    </row>
    <row r="901" spans="1:10" hidden="1">
      <c r="A901" s="182" t="s">
        <v>1691</v>
      </c>
      <c r="B901" s="182" t="s">
        <v>1692</v>
      </c>
      <c r="C901" s="5">
        <v>0</v>
      </c>
      <c r="D901" s="5">
        <v>0</v>
      </c>
      <c r="E901" s="5">
        <v>155.04</v>
      </c>
      <c r="F901" s="5">
        <v>155.04</v>
      </c>
      <c r="G901" s="5">
        <v>155.04</v>
      </c>
      <c r="H901" s="5">
        <v>155.04</v>
      </c>
      <c r="I901" s="5">
        <v>0</v>
      </c>
      <c r="J901" s="5">
        <v>0</v>
      </c>
    </row>
    <row r="902" spans="1:10" hidden="1">
      <c r="A902" s="182" t="s">
        <v>1693</v>
      </c>
      <c r="B902" s="182" t="s">
        <v>1694</v>
      </c>
      <c r="C902" s="5">
        <v>0</v>
      </c>
      <c r="D902" s="5">
        <v>0</v>
      </c>
      <c r="E902" s="5">
        <v>155.04</v>
      </c>
      <c r="F902" s="5">
        <v>155.04</v>
      </c>
      <c r="G902" s="5">
        <v>155.04</v>
      </c>
      <c r="H902" s="5">
        <v>155.04</v>
      </c>
      <c r="I902" s="5">
        <v>0</v>
      </c>
      <c r="J902" s="5">
        <v>0</v>
      </c>
    </row>
    <row r="903" spans="1:10" hidden="1">
      <c r="A903" s="182" t="s">
        <v>2541</v>
      </c>
      <c r="B903" s="182" t="s">
        <v>2542</v>
      </c>
      <c r="C903" s="5">
        <v>0</v>
      </c>
      <c r="D903" s="5">
        <v>0</v>
      </c>
      <c r="E903" s="5">
        <v>124</v>
      </c>
      <c r="F903" s="5">
        <v>124</v>
      </c>
      <c r="G903" s="5">
        <v>124</v>
      </c>
      <c r="H903" s="5">
        <v>124</v>
      </c>
      <c r="I903" s="5">
        <v>0</v>
      </c>
      <c r="J903" s="5">
        <v>0</v>
      </c>
    </row>
    <row r="904" spans="1:10" hidden="1">
      <c r="A904" s="182" t="s">
        <v>2543</v>
      </c>
      <c r="B904" s="182" t="s">
        <v>2544</v>
      </c>
      <c r="C904" s="5">
        <v>0</v>
      </c>
      <c r="D904" s="5">
        <v>0</v>
      </c>
      <c r="E904" s="5">
        <v>31.04</v>
      </c>
      <c r="F904" s="5">
        <v>31.04</v>
      </c>
      <c r="G904" s="5">
        <v>31.04</v>
      </c>
      <c r="H904" s="5">
        <v>31.04</v>
      </c>
      <c r="I904" s="5">
        <v>0</v>
      </c>
      <c r="J904" s="5">
        <v>0</v>
      </c>
    </row>
    <row r="905" spans="1:10" hidden="1">
      <c r="A905" s="182" t="s">
        <v>2545</v>
      </c>
      <c r="B905" s="182" t="s">
        <v>1695</v>
      </c>
      <c r="C905" s="5">
        <v>0</v>
      </c>
      <c r="D905" s="5">
        <v>134117.57999999999</v>
      </c>
      <c r="E905" s="5">
        <v>2147806.08</v>
      </c>
      <c r="F905" s="5">
        <v>2095365.46</v>
      </c>
      <c r="G905" s="5">
        <v>2147806.08</v>
      </c>
      <c r="H905" s="5">
        <v>2229483.04</v>
      </c>
      <c r="I905" s="5">
        <v>0</v>
      </c>
      <c r="J905" s="5">
        <v>81676.960000000006</v>
      </c>
    </row>
    <row r="906" spans="1:10" hidden="1">
      <c r="A906" s="182" t="s">
        <v>1696</v>
      </c>
      <c r="B906" s="182" t="s">
        <v>1697</v>
      </c>
      <c r="C906" s="5">
        <v>0</v>
      </c>
      <c r="D906" s="5">
        <v>10003</v>
      </c>
      <c r="E906" s="5">
        <v>1333339.23</v>
      </c>
      <c r="F906" s="5">
        <v>1323639.07</v>
      </c>
      <c r="G906" s="5">
        <v>1333339.23</v>
      </c>
      <c r="H906" s="5">
        <v>1333642.07</v>
      </c>
      <c r="I906" s="5">
        <v>0</v>
      </c>
      <c r="J906" s="5">
        <v>302.83999999999997</v>
      </c>
    </row>
    <row r="907" spans="1:10" hidden="1">
      <c r="A907" s="182" t="s">
        <v>1698</v>
      </c>
      <c r="B907" s="182" t="s">
        <v>1697</v>
      </c>
      <c r="C907" s="5">
        <v>0</v>
      </c>
      <c r="D907" s="5">
        <v>10003</v>
      </c>
      <c r="E907" s="5">
        <v>1333339.23</v>
      </c>
      <c r="F907" s="5">
        <v>1323639.07</v>
      </c>
      <c r="G907" s="5">
        <v>1333339.23</v>
      </c>
      <c r="H907" s="5">
        <v>1333642.07</v>
      </c>
      <c r="I907" s="5">
        <v>0</v>
      </c>
      <c r="J907" s="5">
        <v>302.83999999999997</v>
      </c>
    </row>
    <row r="908" spans="1:10" hidden="1">
      <c r="A908" s="182" t="s">
        <v>1699</v>
      </c>
      <c r="B908" s="182" t="s">
        <v>1697</v>
      </c>
      <c r="C908" s="5">
        <v>0</v>
      </c>
      <c r="D908" s="5">
        <v>0</v>
      </c>
      <c r="E908" s="5">
        <v>1322794.81</v>
      </c>
      <c r="F908" s="5">
        <v>1322794.81</v>
      </c>
      <c r="G908" s="5">
        <v>1322794.81</v>
      </c>
      <c r="H908" s="5">
        <v>1322794.81</v>
      </c>
      <c r="I908" s="5">
        <v>0</v>
      </c>
      <c r="J908" s="5">
        <v>0</v>
      </c>
    </row>
    <row r="909" spans="1:10" hidden="1">
      <c r="A909" s="182" t="s">
        <v>1700</v>
      </c>
      <c r="B909" s="182" t="s">
        <v>1701</v>
      </c>
      <c r="C909" s="5">
        <v>0</v>
      </c>
      <c r="D909" s="5">
        <v>0</v>
      </c>
      <c r="E909" s="5">
        <v>541.41999999999996</v>
      </c>
      <c r="F909" s="5">
        <v>747.24</v>
      </c>
      <c r="G909" s="5">
        <v>541.41999999999996</v>
      </c>
      <c r="H909" s="5">
        <v>747.24</v>
      </c>
      <c r="I909" s="5">
        <v>0</v>
      </c>
      <c r="J909" s="5">
        <v>205.82</v>
      </c>
    </row>
    <row r="910" spans="1:10" hidden="1">
      <c r="A910" s="182" t="s">
        <v>1702</v>
      </c>
      <c r="B910" s="182" t="s">
        <v>1703</v>
      </c>
      <c r="C910" s="5">
        <v>0</v>
      </c>
      <c r="D910" s="5">
        <v>10003</v>
      </c>
      <c r="E910" s="5">
        <v>10003</v>
      </c>
      <c r="F910" s="5">
        <v>0</v>
      </c>
      <c r="G910" s="5">
        <v>10003</v>
      </c>
      <c r="H910" s="5">
        <v>10003</v>
      </c>
      <c r="I910" s="5">
        <v>0</v>
      </c>
      <c r="J910" s="5">
        <v>0</v>
      </c>
    </row>
    <row r="911" spans="1:10" hidden="1">
      <c r="A911" s="182" t="s">
        <v>2546</v>
      </c>
      <c r="B911" s="182" t="s">
        <v>2547</v>
      </c>
      <c r="C911" s="5">
        <v>0</v>
      </c>
      <c r="D911" s="5">
        <v>0</v>
      </c>
      <c r="E911" s="5">
        <v>0</v>
      </c>
      <c r="F911" s="5">
        <v>97.02</v>
      </c>
      <c r="G911" s="5">
        <v>0</v>
      </c>
      <c r="H911" s="5">
        <v>97.02</v>
      </c>
      <c r="I911" s="5">
        <v>0</v>
      </c>
      <c r="J911" s="5">
        <v>97.02</v>
      </c>
    </row>
    <row r="912" spans="1:10" hidden="1">
      <c r="A912" s="182" t="s">
        <v>1704</v>
      </c>
      <c r="B912" s="182" t="s">
        <v>1705</v>
      </c>
      <c r="C912" s="5">
        <v>0</v>
      </c>
      <c r="D912" s="5">
        <v>121157.91</v>
      </c>
      <c r="E912" s="5">
        <v>761416.32</v>
      </c>
      <c r="F912" s="5">
        <v>720210.36</v>
      </c>
      <c r="G912" s="5">
        <v>761416.32</v>
      </c>
      <c r="H912" s="5">
        <v>841368.27</v>
      </c>
      <c r="I912" s="5">
        <v>0</v>
      </c>
      <c r="J912" s="5">
        <v>79951.95</v>
      </c>
    </row>
    <row r="913" spans="1:10" hidden="1">
      <c r="A913" s="182" t="s">
        <v>1706</v>
      </c>
      <c r="B913" s="182" t="s">
        <v>1707</v>
      </c>
      <c r="C913" s="5">
        <v>0</v>
      </c>
      <c r="D913" s="5">
        <v>121157.91</v>
      </c>
      <c r="E913" s="5">
        <v>761416.32</v>
      </c>
      <c r="F913" s="5">
        <v>720210.36</v>
      </c>
      <c r="G913" s="5">
        <v>761416.32</v>
      </c>
      <c r="H913" s="5">
        <v>841368.27</v>
      </c>
      <c r="I913" s="5">
        <v>0</v>
      </c>
      <c r="J913" s="5">
        <v>79951.95</v>
      </c>
    </row>
    <row r="914" spans="1:10" hidden="1">
      <c r="A914" s="182" t="s">
        <v>1708</v>
      </c>
      <c r="B914" s="182" t="s">
        <v>1709</v>
      </c>
      <c r="C914" s="5">
        <v>0</v>
      </c>
      <c r="D914" s="5">
        <v>99878.91</v>
      </c>
      <c r="E914" s="5">
        <v>22926.959999999999</v>
      </c>
      <c r="F914" s="5">
        <v>0</v>
      </c>
      <c r="G914" s="5">
        <v>22926.959999999999</v>
      </c>
      <c r="H914" s="5">
        <v>99878.91</v>
      </c>
      <c r="I914" s="5">
        <v>0</v>
      </c>
      <c r="J914" s="5">
        <v>76951.95</v>
      </c>
    </row>
    <row r="915" spans="1:10" hidden="1">
      <c r="A915" s="182" t="s">
        <v>1710</v>
      </c>
      <c r="B915" s="182" t="s">
        <v>1711</v>
      </c>
      <c r="C915" s="5">
        <v>0</v>
      </c>
      <c r="D915" s="5">
        <v>0</v>
      </c>
      <c r="E915" s="5">
        <v>3120</v>
      </c>
      <c r="F915" s="5">
        <v>3120</v>
      </c>
      <c r="G915" s="5">
        <v>3120</v>
      </c>
      <c r="H915" s="5">
        <v>3120</v>
      </c>
      <c r="I915" s="5">
        <v>0</v>
      </c>
      <c r="J915" s="5">
        <v>0</v>
      </c>
    </row>
    <row r="916" spans="1:10" hidden="1">
      <c r="A916" s="182" t="s">
        <v>1712</v>
      </c>
      <c r="B916" s="182" t="s">
        <v>1713</v>
      </c>
      <c r="C916" s="5">
        <v>0</v>
      </c>
      <c r="D916" s="5">
        <v>3000</v>
      </c>
      <c r="E916" s="5">
        <v>0</v>
      </c>
      <c r="F916" s="5">
        <v>0</v>
      </c>
      <c r="G916" s="5">
        <v>0</v>
      </c>
      <c r="H916" s="5">
        <v>3000</v>
      </c>
      <c r="I916" s="5">
        <v>0</v>
      </c>
      <c r="J916" s="5">
        <v>3000</v>
      </c>
    </row>
    <row r="917" spans="1:10" hidden="1">
      <c r="A917" s="182" t="s">
        <v>1714</v>
      </c>
      <c r="B917" s="182" t="s">
        <v>1715</v>
      </c>
      <c r="C917" s="5">
        <v>0</v>
      </c>
      <c r="D917" s="5">
        <v>0</v>
      </c>
      <c r="E917" s="5">
        <v>34949.120000000003</v>
      </c>
      <c r="F917" s="5">
        <v>34949.120000000003</v>
      </c>
      <c r="G917" s="5">
        <v>34949.120000000003</v>
      </c>
      <c r="H917" s="5">
        <v>34949.120000000003</v>
      </c>
      <c r="I917" s="5">
        <v>0</v>
      </c>
      <c r="J917" s="5">
        <v>0</v>
      </c>
    </row>
    <row r="918" spans="1:10" hidden="1">
      <c r="A918" s="182" t="s">
        <v>1716</v>
      </c>
      <c r="B918" s="182" t="s">
        <v>1717</v>
      </c>
      <c r="C918" s="5">
        <v>0</v>
      </c>
      <c r="D918" s="5">
        <v>0</v>
      </c>
      <c r="E918" s="5">
        <v>1671.12</v>
      </c>
      <c r="F918" s="5">
        <v>1671.12</v>
      </c>
      <c r="G918" s="5">
        <v>1671.12</v>
      </c>
      <c r="H918" s="5">
        <v>1671.12</v>
      </c>
      <c r="I918" s="5">
        <v>0</v>
      </c>
      <c r="J918" s="5">
        <v>0</v>
      </c>
    </row>
    <row r="919" spans="1:10" hidden="1">
      <c r="A919" s="182" t="s">
        <v>1718</v>
      </c>
      <c r="B919" s="182" t="s">
        <v>1719</v>
      </c>
      <c r="C919" s="5">
        <v>0</v>
      </c>
      <c r="D919" s="5">
        <v>0</v>
      </c>
      <c r="E919" s="5">
        <v>3600</v>
      </c>
      <c r="F919" s="5">
        <v>3600</v>
      </c>
      <c r="G919" s="5">
        <v>3600</v>
      </c>
      <c r="H919" s="5">
        <v>3600</v>
      </c>
      <c r="I919" s="5">
        <v>0</v>
      </c>
      <c r="J919" s="5">
        <v>0</v>
      </c>
    </row>
    <row r="920" spans="1:10" hidden="1">
      <c r="A920" s="182" t="s">
        <v>1720</v>
      </c>
      <c r="B920" s="182" t="s">
        <v>1721</v>
      </c>
      <c r="C920" s="5">
        <v>0</v>
      </c>
      <c r="D920" s="5">
        <v>0</v>
      </c>
      <c r="E920" s="5">
        <v>2519.56</v>
      </c>
      <c r="F920" s="5">
        <v>2519.56</v>
      </c>
      <c r="G920" s="5">
        <v>2519.56</v>
      </c>
      <c r="H920" s="5">
        <v>2519.56</v>
      </c>
      <c r="I920" s="5">
        <v>0</v>
      </c>
      <c r="J920" s="5">
        <v>0</v>
      </c>
    </row>
    <row r="921" spans="1:10" hidden="1">
      <c r="A921" s="182" t="s">
        <v>2312</v>
      </c>
      <c r="B921" s="182" t="s">
        <v>2313</v>
      </c>
      <c r="C921" s="5">
        <v>0</v>
      </c>
      <c r="D921" s="5">
        <v>0</v>
      </c>
      <c r="E921" s="5">
        <v>5000</v>
      </c>
      <c r="F921" s="5">
        <v>5000</v>
      </c>
      <c r="G921" s="5">
        <v>5000</v>
      </c>
      <c r="H921" s="5">
        <v>5000</v>
      </c>
      <c r="I921" s="5">
        <v>0</v>
      </c>
      <c r="J921" s="5">
        <v>0</v>
      </c>
    </row>
    <row r="922" spans="1:10" hidden="1">
      <c r="A922" s="182" t="s">
        <v>1722</v>
      </c>
      <c r="B922" s="182" t="s">
        <v>1723</v>
      </c>
      <c r="C922" s="5">
        <v>0</v>
      </c>
      <c r="D922" s="5">
        <v>0</v>
      </c>
      <c r="E922" s="5">
        <v>5000</v>
      </c>
      <c r="F922" s="5">
        <v>5000</v>
      </c>
      <c r="G922" s="5">
        <v>5000</v>
      </c>
      <c r="H922" s="5">
        <v>5000</v>
      </c>
      <c r="I922" s="5">
        <v>0</v>
      </c>
      <c r="J922" s="5">
        <v>0</v>
      </c>
    </row>
    <row r="923" spans="1:10" hidden="1">
      <c r="A923" s="182" t="s">
        <v>2314</v>
      </c>
      <c r="B923" s="182" t="s">
        <v>2315</v>
      </c>
      <c r="C923" s="5">
        <v>0</v>
      </c>
      <c r="D923" s="5">
        <v>0</v>
      </c>
      <c r="E923" s="5">
        <v>52164.2</v>
      </c>
      <c r="F923" s="5">
        <v>52164.2</v>
      </c>
      <c r="G923" s="5">
        <v>52164.2</v>
      </c>
      <c r="H923" s="5">
        <v>52164.2</v>
      </c>
      <c r="I923" s="5">
        <v>0</v>
      </c>
      <c r="J923" s="5">
        <v>0</v>
      </c>
    </row>
    <row r="924" spans="1:10" hidden="1">
      <c r="A924" s="182" t="s">
        <v>2316</v>
      </c>
      <c r="B924" s="182" t="s">
        <v>2317</v>
      </c>
      <c r="C924" s="5">
        <v>0</v>
      </c>
      <c r="D924" s="5">
        <v>0</v>
      </c>
      <c r="E924" s="5">
        <v>30084</v>
      </c>
      <c r="F924" s="5">
        <v>30084</v>
      </c>
      <c r="G924" s="5">
        <v>30084</v>
      </c>
      <c r="H924" s="5">
        <v>30084</v>
      </c>
      <c r="I924" s="5">
        <v>0</v>
      </c>
      <c r="J924" s="5">
        <v>0</v>
      </c>
    </row>
    <row r="925" spans="1:10" hidden="1">
      <c r="A925" s="182" t="s">
        <v>2318</v>
      </c>
      <c r="B925" s="182" t="s">
        <v>2319</v>
      </c>
      <c r="C925" s="5">
        <v>0</v>
      </c>
      <c r="D925" s="5">
        <v>0</v>
      </c>
      <c r="E925" s="5">
        <v>1330.88</v>
      </c>
      <c r="F925" s="5">
        <v>1330.88</v>
      </c>
      <c r="G925" s="5">
        <v>1330.88</v>
      </c>
      <c r="H925" s="5">
        <v>1330.88</v>
      </c>
      <c r="I925" s="5">
        <v>0</v>
      </c>
      <c r="J925" s="5">
        <v>0</v>
      </c>
    </row>
    <row r="926" spans="1:10" hidden="1">
      <c r="A926" s="182" t="s">
        <v>2320</v>
      </c>
      <c r="B926" s="182" t="s">
        <v>2321</v>
      </c>
      <c r="C926" s="5">
        <v>0</v>
      </c>
      <c r="D926" s="5">
        <v>0</v>
      </c>
      <c r="E926" s="5">
        <v>105593.23</v>
      </c>
      <c r="F926" s="5">
        <v>105593.23</v>
      </c>
      <c r="G926" s="5">
        <v>105593.23</v>
      </c>
      <c r="H926" s="5">
        <v>105593.23</v>
      </c>
      <c r="I926" s="5">
        <v>0</v>
      </c>
      <c r="J926" s="5">
        <v>0</v>
      </c>
    </row>
    <row r="927" spans="1:10" hidden="1">
      <c r="A927" s="182" t="s">
        <v>2322</v>
      </c>
      <c r="B927" s="182" t="s">
        <v>2323</v>
      </c>
      <c r="C927" s="5">
        <v>0</v>
      </c>
      <c r="D927" s="5">
        <v>0</v>
      </c>
      <c r="E927" s="5">
        <v>138077.13</v>
      </c>
      <c r="F927" s="5">
        <v>138077.13</v>
      </c>
      <c r="G927" s="5">
        <v>138077.13</v>
      </c>
      <c r="H927" s="5">
        <v>138077.13</v>
      </c>
      <c r="I927" s="5">
        <v>0</v>
      </c>
      <c r="J927" s="5">
        <v>0</v>
      </c>
    </row>
    <row r="928" spans="1:10" hidden="1">
      <c r="A928" s="182" t="s">
        <v>2324</v>
      </c>
      <c r="B928" s="182" t="s">
        <v>2325</v>
      </c>
      <c r="C928" s="5">
        <v>0</v>
      </c>
      <c r="D928" s="5">
        <v>0</v>
      </c>
      <c r="E928" s="5">
        <v>40436</v>
      </c>
      <c r="F928" s="5">
        <v>40436</v>
      </c>
      <c r="G928" s="5">
        <v>40436</v>
      </c>
      <c r="H928" s="5">
        <v>40436</v>
      </c>
      <c r="I928" s="5">
        <v>0</v>
      </c>
      <c r="J928" s="5">
        <v>0</v>
      </c>
    </row>
    <row r="929" spans="1:10" hidden="1">
      <c r="A929" s="182" t="s">
        <v>2326</v>
      </c>
      <c r="B929" s="182" t="s">
        <v>2327</v>
      </c>
      <c r="C929" s="5">
        <v>0</v>
      </c>
      <c r="D929" s="5">
        <v>0</v>
      </c>
      <c r="E929" s="5">
        <v>27608.799999999999</v>
      </c>
      <c r="F929" s="5">
        <v>27608.799999999999</v>
      </c>
      <c r="G929" s="5">
        <v>27608.799999999999</v>
      </c>
      <c r="H929" s="5">
        <v>27608.799999999999</v>
      </c>
      <c r="I929" s="5">
        <v>0</v>
      </c>
      <c r="J929" s="5">
        <v>0</v>
      </c>
    </row>
    <row r="930" spans="1:10" hidden="1">
      <c r="A930" s="182" t="s">
        <v>2328</v>
      </c>
      <c r="B930" s="182" t="s">
        <v>2329</v>
      </c>
      <c r="C930" s="5">
        <v>0</v>
      </c>
      <c r="D930" s="5">
        <v>0</v>
      </c>
      <c r="E930" s="5">
        <v>247571.79</v>
      </c>
      <c r="F930" s="5">
        <v>247571.79</v>
      </c>
      <c r="G930" s="5">
        <v>247571.79</v>
      </c>
      <c r="H930" s="5">
        <v>247571.79</v>
      </c>
      <c r="I930" s="5">
        <v>0</v>
      </c>
      <c r="J930" s="5">
        <v>0</v>
      </c>
    </row>
    <row r="931" spans="1:10" hidden="1">
      <c r="A931" s="182" t="s">
        <v>2330</v>
      </c>
      <c r="B931" s="182" t="s">
        <v>2331</v>
      </c>
      <c r="C931" s="5">
        <v>0</v>
      </c>
      <c r="D931" s="5">
        <v>0</v>
      </c>
      <c r="E931" s="5">
        <v>300</v>
      </c>
      <c r="F931" s="5">
        <v>300</v>
      </c>
      <c r="G931" s="5">
        <v>300</v>
      </c>
      <c r="H931" s="5">
        <v>300</v>
      </c>
      <c r="I931" s="5">
        <v>0</v>
      </c>
      <c r="J931" s="5">
        <v>0</v>
      </c>
    </row>
    <row r="932" spans="1:10" hidden="1">
      <c r="A932" s="182" t="s">
        <v>2332</v>
      </c>
      <c r="B932" s="182" t="s">
        <v>2333</v>
      </c>
      <c r="C932" s="5">
        <v>0</v>
      </c>
      <c r="D932" s="5">
        <v>18279</v>
      </c>
      <c r="E932" s="5">
        <v>18279</v>
      </c>
      <c r="F932" s="5">
        <v>0</v>
      </c>
      <c r="G932" s="5">
        <v>18279</v>
      </c>
      <c r="H932" s="5">
        <v>18279</v>
      </c>
      <c r="I932" s="5">
        <v>0</v>
      </c>
      <c r="J932" s="5">
        <v>0</v>
      </c>
    </row>
    <row r="933" spans="1:10" hidden="1">
      <c r="A933" s="182" t="s">
        <v>2548</v>
      </c>
      <c r="B933" s="182" t="s">
        <v>2549</v>
      </c>
      <c r="C933" s="5">
        <v>0</v>
      </c>
      <c r="D933" s="5">
        <v>0</v>
      </c>
      <c r="E933" s="5">
        <v>23.94</v>
      </c>
      <c r="F933" s="5">
        <v>23.94</v>
      </c>
      <c r="G933" s="5">
        <v>23.94</v>
      </c>
      <c r="H933" s="5">
        <v>23.94</v>
      </c>
      <c r="I933" s="5">
        <v>0</v>
      </c>
      <c r="J933" s="5">
        <v>0</v>
      </c>
    </row>
    <row r="934" spans="1:10" hidden="1">
      <c r="A934" s="182" t="s">
        <v>2550</v>
      </c>
      <c r="B934" s="182" t="s">
        <v>2551</v>
      </c>
      <c r="C934" s="5">
        <v>0</v>
      </c>
      <c r="D934" s="5">
        <v>0</v>
      </c>
      <c r="E934" s="5">
        <v>4500</v>
      </c>
      <c r="F934" s="5">
        <v>4500</v>
      </c>
      <c r="G934" s="5">
        <v>4500</v>
      </c>
      <c r="H934" s="5">
        <v>4500</v>
      </c>
      <c r="I934" s="5">
        <v>0</v>
      </c>
      <c r="J934" s="5">
        <v>0</v>
      </c>
    </row>
    <row r="935" spans="1:10" hidden="1">
      <c r="A935" s="182" t="s">
        <v>2552</v>
      </c>
      <c r="B935" s="182" t="s">
        <v>2553</v>
      </c>
      <c r="C935" s="5">
        <v>0</v>
      </c>
      <c r="D935" s="5">
        <v>0</v>
      </c>
      <c r="E935" s="5">
        <v>8.84</v>
      </c>
      <c r="F935" s="5">
        <v>8.84</v>
      </c>
      <c r="G935" s="5">
        <v>8.84</v>
      </c>
      <c r="H935" s="5">
        <v>8.84</v>
      </c>
      <c r="I935" s="5">
        <v>0</v>
      </c>
      <c r="J935" s="5">
        <v>0</v>
      </c>
    </row>
    <row r="936" spans="1:10" hidden="1">
      <c r="A936" s="182" t="s">
        <v>2554</v>
      </c>
      <c r="B936" s="182" t="s">
        <v>2555</v>
      </c>
      <c r="C936" s="5">
        <v>0</v>
      </c>
      <c r="D936" s="5">
        <v>0</v>
      </c>
      <c r="E936" s="5">
        <v>13499.64</v>
      </c>
      <c r="F936" s="5">
        <v>13499.64</v>
      </c>
      <c r="G936" s="5">
        <v>13499.64</v>
      </c>
      <c r="H936" s="5">
        <v>13499.64</v>
      </c>
      <c r="I936" s="5">
        <v>0</v>
      </c>
      <c r="J936" s="5">
        <v>0</v>
      </c>
    </row>
    <row r="937" spans="1:10" hidden="1">
      <c r="A937" s="182" t="s">
        <v>2556</v>
      </c>
      <c r="B937" s="182" t="s">
        <v>2557</v>
      </c>
      <c r="C937" s="5">
        <v>0</v>
      </c>
      <c r="D937" s="5">
        <v>0</v>
      </c>
      <c r="E937" s="5">
        <v>135</v>
      </c>
      <c r="F937" s="5">
        <v>135</v>
      </c>
      <c r="G937" s="5">
        <v>135</v>
      </c>
      <c r="H937" s="5">
        <v>135</v>
      </c>
      <c r="I937" s="5">
        <v>0</v>
      </c>
      <c r="J937" s="5">
        <v>0</v>
      </c>
    </row>
    <row r="938" spans="1:10" hidden="1">
      <c r="A938" s="182" t="s">
        <v>2558</v>
      </c>
      <c r="B938" s="182" t="s">
        <v>2559</v>
      </c>
      <c r="C938" s="5">
        <v>0</v>
      </c>
      <c r="D938" s="5">
        <v>0</v>
      </c>
      <c r="E938" s="5">
        <v>47.94</v>
      </c>
      <c r="F938" s="5">
        <v>47.94</v>
      </c>
      <c r="G938" s="5">
        <v>47.94</v>
      </c>
      <c r="H938" s="5">
        <v>47.94</v>
      </c>
      <c r="I938" s="5">
        <v>0</v>
      </c>
      <c r="J938" s="5">
        <v>0</v>
      </c>
    </row>
    <row r="939" spans="1:10" hidden="1">
      <c r="A939" s="182" t="s">
        <v>2560</v>
      </c>
      <c r="B939" s="182" t="s">
        <v>2561</v>
      </c>
      <c r="C939" s="5">
        <v>0</v>
      </c>
      <c r="D939" s="5">
        <v>0</v>
      </c>
      <c r="E939" s="5">
        <v>360</v>
      </c>
      <c r="F939" s="5">
        <v>360</v>
      </c>
      <c r="G939" s="5">
        <v>360</v>
      </c>
      <c r="H939" s="5">
        <v>360</v>
      </c>
      <c r="I939" s="5">
        <v>0</v>
      </c>
      <c r="J939" s="5">
        <v>0</v>
      </c>
    </row>
    <row r="940" spans="1:10" hidden="1">
      <c r="A940" s="182" t="s">
        <v>2562</v>
      </c>
      <c r="B940" s="182" t="s">
        <v>2563</v>
      </c>
      <c r="C940" s="5">
        <v>0</v>
      </c>
      <c r="D940" s="5">
        <v>0</v>
      </c>
      <c r="E940" s="5">
        <v>109.15</v>
      </c>
      <c r="F940" s="5">
        <v>109.15</v>
      </c>
      <c r="G940" s="5">
        <v>109.15</v>
      </c>
      <c r="H940" s="5">
        <v>109.15</v>
      </c>
      <c r="I940" s="5">
        <v>0</v>
      </c>
      <c r="J940" s="5">
        <v>0</v>
      </c>
    </row>
    <row r="941" spans="1:10" hidden="1">
      <c r="A941" s="182" t="s">
        <v>2564</v>
      </c>
      <c r="B941" s="182" t="s">
        <v>2565</v>
      </c>
      <c r="C941" s="5">
        <v>0</v>
      </c>
      <c r="D941" s="5">
        <v>0</v>
      </c>
      <c r="E941" s="5">
        <v>217.26</v>
      </c>
      <c r="F941" s="5">
        <v>217.26</v>
      </c>
      <c r="G941" s="5">
        <v>217.26</v>
      </c>
      <c r="H941" s="5">
        <v>217.26</v>
      </c>
      <c r="I941" s="5">
        <v>0</v>
      </c>
      <c r="J941" s="5">
        <v>0</v>
      </c>
    </row>
    <row r="942" spans="1:10" hidden="1">
      <c r="A942" s="182" t="s">
        <v>2566</v>
      </c>
      <c r="B942" s="182" t="s">
        <v>2567</v>
      </c>
      <c r="C942" s="5">
        <v>0</v>
      </c>
      <c r="D942" s="5">
        <v>0</v>
      </c>
      <c r="E942" s="5">
        <v>62</v>
      </c>
      <c r="F942" s="5">
        <v>62</v>
      </c>
      <c r="G942" s="5">
        <v>62</v>
      </c>
      <c r="H942" s="5">
        <v>62</v>
      </c>
      <c r="I942" s="5">
        <v>0</v>
      </c>
      <c r="J942" s="5">
        <v>0</v>
      </c>
    </row>
    <row r="943" spans="1:10" hidden="1">
      <c r="A943" s="182" t="s">
        <v>2568</v>
      </c>
      <c r="B943" s="182" t="s">
        <v>2569</v>
      </c>
      <c r="C943" s="5">
        <v>0</v>
      </c>
      <c r="D943" s="5">
        <v>0</v>
      </c>
      <c r="E943" s="5">
        <v>491.29</v>
      </c>
      <c r="F943" s="5">
        <v>491.29</v>
      </c>
      <c r="G943" s="5">
        <v>491.29</v>
      </c>
      <c r="H943" s="5">
        <v>491.29</v>
      </c>
      <c r="I943" s="5">
        <v>0</v>
      </c>
      <c r="J943" s="5">
        <v>0</v>
      </c>
    </row>
    <row r="944" spans="1:10" hidden="1">
      <c r="A944" s="182" t="s">
        <v>2570</v>
      </c>
      <c r="B944" s="182" t="s">
        <v>2571</v>
      </c>
      <c r="C944" s="5">
        <v>0</v>
      </c>
      <c r="D944" s="5">
        <v>0</v>
      </c>
      <c r="E944" s="5">
        <v>37.97</v>
      </c>
      <c r="F944" s="5">
        <v>37.97</v>
      </c>
      <c r="G944" s="5">
        <v>37.97</v>
      </c>
      <c r="H944" s="5">
        <v>37.97</v>
      </c>
      <c r="I944" s="5">
        <v>0</v>
      </c>
      <c r="J944" s="5">
        <v>0</v>
      </c>
    </row>
    <row r="945" spans="1:10" hidden="1">
      <c r="A945" s="182" t="s">
        <v>2572</v>
      </c>
      <c r="B945" s="182" t="s">
        <v>2573</v>
      </c>
      <c r="C945" s="5">
        <v>0</v>
      </c>
      <c r="D945" s="5">
        <v>0</v>
      </c>
      <c r="E945" s="5">
        <v>106.56</v>
      </c>
      <c r="F945" s="5">
        <v>106.56</v>
      </c>
      <c r="G945" s="5">
        <v>106.56</v>
      </c>
      <c r="H945" s="5">
        <v>106.56</v>
      </c>
      <c r="I945" s="5">
        <v>0</v>
      </c>
      <c r="J945" s="5">
        <v>0</v>
      </c>
    </row>
    <row r="946" spans="1:10" hidden="1">
      <c r="A946" s="182" t="s">
        <v>2574</v>
      </c>
      <c r="B946" s="182" t="s">
        <v>2575</v>
      </c>
      <c r="C946" s="5">
        <v>0</v>
      </c>
      <c r="D946" s="5">
        <v>0</v>
      </c>
      <c r="E946" s="5">
        <v>217.73</v>
      </c>
      <c r="F946" s="5">
        <v>217.73</v>
      </c>
      <c r="G946" s="5">
        <v>217.73</v>
      </c>
      <c r="H946" s="5">
        <v>217.73</v>
      </c>
      <c r="I946" s="5">
        <v>0</v>
      </c>
      <c r="J946" s="5">
        <v>0</v>
      </c>
    </row>
    <row r="947" spans="1:10" hidden="1">
      <c r="A947" s="182" t="s">
        <v>2576</v>
      </c>
      <c r="B947" s="182" t="s">
        <v>2577</v>
      </c>
      <c r="C947" s="5">
        <v>0</v>
      </c>
      <c r="D947" s="5">
        <v>0</v>
      </c>
      <c r="E947" s="5">
        <v>93.9</v>
      </c>
      <c r="F947" s="5">
        <v>93.9</v>
      </c>
      <c r="G947" s="5">
        <v>93.9</v>
      </c>
      <c r="H947" s="5">
        <v>93.9</v>
      </c>
      <c r="I947" s="5">
        <v>0</v>
      </c>
      <c r="J947" s="5">
        <v>0</v>
      </c>
    </row>
    <row r="948" spans="1:10" hidden="1">
      <c r="A948" s="182" t="s">
        <v>2578</v>
      </c>
      <c r="B948" s="182" t="s">
        <v>2579</v>
      </c>
      <c r="C948" s="5">
        <v>0</v>
      </c>
      <c r="D948" s="5">
        <v>0</v>
      </c>
      <c r="E948" s="5">
        <v>566.51</v>
      </c>
      <c r="F948" s="5">
        <v>566.51</v>
      </c>
      <c r="G948" s="5">
        <v>566.51</v>
      </c>
      <c r="H948" s="5">
        <v>566.51</v>
      </c>
      <c r="I948" s="5">
        <v>0</v>
      </c>
      <c r="J948" s="5">
        <v>0</v>
      </c>
    </row>
    <row r="949" spans="1:10" hidden="1">
      <c r="A949" s="182" t="s">
        <v>2580</v>
      </c>
      <c r="B949" s="182" t="s">
        <v>2581</v>
      </c>
      <c r="C949" s="5">
        <v>0</v>
      </c>
      <c r="D949" s="5">
        <v>0</v>
      </c>
      <c r="E949" s="5">
        <v>558</v>
      </c>
      <c r="F949" s="5">
        <v>558</v>
      </c>
      <c r="G949" s="5">
        <v>558</v>
      </c>
      <c r="H949" s="5">
        <v>558</v>
      </c>
      <c r="I949" s="5">
        <v>0</v>
      </c>
      <c r="J949" s="5">
        <v>0</v>
      </c>
    </row>
    <row r="950" spans="1:10" hidden="1">
      <c r="A950" s="182" t="s">
        <v>2582</v>
      </c>
      <c r="B950" s="182" t="s">
        <v>2583</v>
      </c>
      <c r="C950" s="5">
        <v>0</v>
      </c>
      <c r="D950" s="5">
        <v>0</v>
      </c>
      <c r="E950" s="5">
        <v>148.80000000000001</v>
      </c>
      <c r="F950" s="5">
        <v>148.80000000000001</v>
      </c>
      <c r="G950" s="5">
        <v>148.80000000000001</v>
      </c>
      <c r="H950" s="5">
        <v>148.80000000000001</v>
      </c>
      <c r="I950" s="5">
        <v>0</v>
      </c>
      <c r="J950" s="5">
        <v>0</v>
      </c>
    </row>
    <row r="951" spans="1:10" hidden="1">
      <c r="A951" s="182" t="s">
        <v>1724</v>
      </c>
      <c r="B951" s="182" t="s">
        <v>1725</v>
      </c>
      <c r="C951" s="5">
        <v>0</v>
      </c>
      <c r="D951" s="5">
        <v>2956.67</v>
      </c>
      <c r="E951" s="5">
        <v>33099.74</v>
      </c>
      <c r="F951" s="5">
        <v>31565.24</v>
      </c>
      <c r="G951" s="5">
        <v>33099.74</v>
      </c>
      <c r="H951" s="5">
        <v>34521.910000000003</v>
      </c>
      <c r="I951" s="5">
        <v>0</v>
      </c>
      <c r="J951" s="5">
        <v>1422.17</v>
      </c>
    </row>
    <row r="952" spans="1:10" hidden="1">
      <c r="A952" s="182" t="s">
        <v>1726</v>
      </c>
      <c r="B952" s="182" t="s">
        <v>1727</v>
      </c>
      <c r="C952" s="5">
        <v>0</v>
      </c>
      <c r="D952" s="5">
        <v>2956.67</v>
      </c>
      <c r="E952" s="5">
        <v>33099.74</v>
      </c>
      <c r="F952" s="5">
        <v>31565.24</v>
      </c>
      <c r="G952" s="5">
        <v>33099.74</v>
      </c>
      <c r="H952" s="5">
        <v>34521.910000000003</v>
      </c>
      <c r="I952" s="5">
        <v>0</v>
      </c>
      <c r="J952" s="5">
        <v>1422.17</v>
      </c>
    </row>
    <row r="953" spans="1:10" hidden="1">
      <c r="A953" s="182" t="s">
        <v>1728</v>
      </c>
      <c r="B953" s="182" t="s">
        <v>1729</v>
      </c>
      <c r="C953" s="5">
        <v>0</v>
      </c>
      <c r="D953" s="5">
        <v>0</v>
      </c>
      <c r="E953" s="5">
        <v>2999.02</v>
      </c>
      <c r="F953" s="5">
        <v>2999.02</v>
      </c>
      <c r="G953" s="5">
        <v>2999.02</v>
      </c>
      <c r="H953" s="5">
        <v>2999.02</v>
      </c>
      <c r="I953" s="5">
        <v>0</v>
      </c>
      <c r="J953" s="5">
        <v>0</v>
      </c>
    </row>
    <row r="954" spans="1:10" hidden="1">
      <c r="A954" s="182" t="s">
        <v>1730</v>
      </c>
      <c r="B954" s="182" t="s">
        <v>1731</v>
      </c>
      <c r="C954" s="5">
        <v>0</v>
      </c>
      <c r="D954" s="5">
        <v>186.38</v>
      </c>
      <c r="E954" s="5">
        <v>977.13</v>
      </c>
      <c r="F954" s="5">
        <v>1135.4100000000001</v>
      </c>
      <c r="G954" s="5">
        <v>977.13</v>
      </c>
      <c r="H954" s="5">
        <v>1321.79</v>
      </c>
      <c r="I954" s="5">
        <v>0</v>
      </c>
      <c r="J954" s="5">
        <v>344.66</v>
      </c>
    </row>
    <row r="955" spans="1:10" hidden="1">
      <c r="A955" s="182" t="s">
        <v>1732</v>
      </c>
      <c r="B955" s="182" t="s">
        <v>1733</v>
      </c>
      <c r="C955" s="5">
        <v>0</v>
      </c>
      <c r="D955" s="5">
        <v>0</v>
      </c>
      <c r="E955" s="5">
        <v>8858.0400000000009</v>
      </c>
      <c r="F955" s="5">
        <v>8858.91</v>
      </c>
      <c r="G955" s="5">
        <v>8858.0400000000009</v>
      </c>
      <c r="H955" s="5">
        <v>8858.91</v>
      </c>
      <c r="I955" s="5">
        <v>0</v>
      </c>
      <c r="J955" s="5">
        <v>0.87</v>
      </c>
    </row>
    <row r="956" spans="1:10" hidden="1">
      <c r="A956" s="182" t="s">
        <v>1734</v>
      </c>
      <c r="B956" s="182" t="s">
        <v>1735</v>
      </c>
      <c r="C956" s="5">
        <v>0</v>
      </c>
      <c r="D956" s="5">
        <v>0</v>
      </c>
      <c r="E956" s="5">
        <v>8180.39</v>
      </c>
      <c r="F956" s="5">
        <v>8181.29</v>
      </c>
      <c r="G956" s="5">
        <v>8180.39</v>
      </c>
      <c r="H956" s="5">
        <v>8181.29</v>
      </c>
      <c r="I956" s="5">
        <v>0</v>
      </c>
      <c r="J956" s="5">
        <v>0.9</v>
      </c>
    </row>
    <row r="957" spans="1:10" hidden="1">
      <c r="A957" s="182" t="s">
        <v>1736</v>
      </c>
      <c r="B957" s="182" t="s">
        <v>1737</v>
      </c>
      <c r="C957" s="5">
        <v>0</v>
      </c>
      <c r="D957" s="5">
        <v>269.17</v>
      </c>
      <c r="E957" s="5">
        <v>908.57</v>
      </c>
      <c r="F957" s="5">
        <v>806.35</v>
      </c>
      <c r="G957" s="5">
        <v>908.57</v>
      </c>
      <c r="H957" s="5">
        <v>1075.52</v>
      </c>
      <c r="I957" s="5">
        <v>0</v>
      </c>
      <c r="J957" s="5">
        <v>166.95</v>
      </c>
    </row>
    <row r="958" spans="1:10" hidden="1">
      <c r="A958" s="182" t="s">
        <v>1738</v>
      </c>
      <c r="B958" s="182" t="s">
        <v>1739</v>
      </c>
      <c r="C958" s="5">
        <v>0</v>
      </c>
      <c r="D958" s="5">
        <v>2084.27</v>
      </c>
      <c r="E958" s="5">
        <v>2084.27</v>
      </c>
      <c r="F958" s="5">
        <v>427.66</v>
      </c>
      <c r="G958" s="5">
        <v>2084.27</v>
      </c>
      <c r="H958" s="5">
        <v>2511.9299999999998</v>
      </c>
      <c r="I958" s="5">
        <v>0</v>
      </c>
      <c r="J958" s="5">
        <v>427.66</v>
      </c>
    </row>
    <row r="959" spans="1:10" hidden="1">
      <c r="A959" s="182" t="s">
        <v>1740</v>
      </c>
      <c r="B959" s="182" t="s">
        <v>1741</v>
      </c>
      <c r="C959" s="5">
        <v>0</v>
      </c>
      <c r="D959" s="5">
        <v>416.85</v>
      </c>
      <c r="E959" s="5">
        <v>416.85</v>
      </c>
      <c r="F959" s="5">
        <v>85.53</v>
      </c>
      <c r="G959" s="5">
        <v>416.85</v>
      </c>
      <c r="H959" s="5">
        <v>502.38</v>
      </c>
      <c r="I959" s="5">
        <v>0</v>
      </c>
      <c r="J959" s="5">
        <v>85.53</v>
      </c>
    </row>
    <row r="960" spans="1:10" hidden="1">
      <c r="A960" s="182" t="s">
        <v>1742</v>
      </c>
      <c r="B960" s="182" t="s">
        <v>1727</v>
      </c>
      <c r="C960" s="5">
        <v>0</v>
      </c>
      <c r="D960" s="5">
        <v>0</v>
      </c>
      <c r="E960" s="5">
        <v>8675.4699999999993</v>
      </c>
      <c r="F960" s="5">
        <v>9071.07</v>
      </c>
      <c r="G960" s="5">
        <v>8675.4699999999993</v>
      </c>
      <c r="H960" s="5">
        <v>9071.07</v>
      </c>
      <c r="I960" s="5">
        <v>0</v>
      </c>
      <c r="J960" s="5">
        <v>395.6</v>
      </c>
    </row>
    <row r="961" spans="1:10" hidden="1">
      <c r="A961" s="182" t="s">
        <v>1743</v>
      </c>
      <c r="B961" s="182" t="s">
        <v>1744</v>
      </c>
      <c r="C961" s="5">
        <v>0</v>
      </c>
      <c r="D961" s="5">
        <v>0</v>
      </c>
      <c r="E961" s="5">
        <v>19950.79</v>
      </c>
      <c r="F961" s="5">
        <v>19950.79</v>
      </c>
      <c r="G961" s="5">
        <v>19950.79</v>
      </c>
      <c r="H961" s="5">
        <v>19950.79</v>
      </c>
      <c r="I961" s="5">
        <v>0</v>
      </c>
      <c r="J961" s="5">
        <v>0</v>
      </c>
    </row>
    <row r="962" spans="1:10" hidden="1">
      <c r="A962" s="182" t="s">
        <v>1745</v>
      </c>
      <c r="B962" s="182" t="s">
        <v>1746</v>
      </c>
      <c r="C962" s="5">
        <v>0</v>
      </c>
      <c r="D962" s="5">
        <v>0</v>
      </c>
      <c r="E962" s="5">
        <v>5000</v>
      </c>
      <c r="F962" s="5">
        <v>5000</v>
      </c>
      <c r="G962" s="5">
        <v>5000</v>
      </c>
      <c r="H962" s="5">
        <v>5000</v>
      </c>
      <c r="I962" s="5">
        <v>0</v>
      </c>
      <c r="J962" s="5">
        <v>0</v>
      </c>
    </row>
    <row r="963" spans="1:10" hidden="1">
      <c r="A963" s="182" t="s">
        <v>1747</v>
      </c>
      <c r="B963" s="182" t="s">
        <v>1748</v>
      </c>
      <c r="C963" s="5">
        <v>0</v>
      </c>
      <c r="D963" s="5">
        <v>0</v>
      </c>
      <c r="E963" s="5">
        <v>5000</v>
      </c>
      <c r="F963" s="5">
        <v>5000</v>
      </c>
      <c r="G963" s="5">
        <v>5000</v>
      </c>
      <c r="H963" s="5">
        <v>5000</v>
      </c>
      <c r="I963" s="5">
        <v>0</v>
      </c>
      <c r="J963" s="5">
        <v>0</v>
      </c>
    </row>
    <row r="964" spans="1:10" hidden="1">
      <c r="A964" s="182" t="s">
        <v>1749</v>
      </c>
      <c r="B964" s="182" t="s">
        <v>1750</v>
      </c>
      <c r="C964" s="5">
        <v>0</v>
      </c>
      <c r="D964" s="5">
        <v>0</v>
      </c>
      <c r="E964" s="5">
        <v>14950.79</v>
      </c>
      <c r="F964" s="5">
        <v>14950.79</v>
      </c>
      <c r="G964" s="5">
        <v>14950.79</v>
      </c>
      <c r="H964" s="5">
        <v>14950.79</v>
      </c>
      <c r="I964" s="5">
        <v>0</v>
      </c>
      <c r="J964" s="5">
        <v>0</v>
      </c>
    </row>
    <row r="965" spans="1:10" hidden="1">
      <c r="A965" s="182" t="s">
        <v>2334</v>
      </c>
      <c r="B965" s="182" t="s">
        <v>2335</v>
      </c>
      <c r="C965" s="5">
        <v>0</v>
      </c>
      <c r="D965" s="5">
        <v>0</v>
      </c>
      <c r="E965" s="5">
        <v>496.03</v>
      </c>
      <c r="F965" s="5">
        <v>496.03</v>
      </c>
      <c r="G965" s="5">
        <v>496.03</v>
      </c>
      <c r="H965" s="5">
        <v>496.03</v>
      </c>
      <c r="I965" s="5">
        <v>0</v>
      </c>
      <c r="J965" s="5">
        <v>0</v>
      </c>
    </row>
    <row r="966" spans="1:10" hidden="1">
      <c r="A966" s="182" t="s">
        <v>1751</v>
      </c>
      <c r="B966" s="182" t="s">
        <v>1752</v>
      </c>
      <c r="C966" s="5">
        <v>0</v>
      </c>
      <c r="D966" s="5">
        <v>0</v>
      </c>
      <c r="E966" s="5">
        <v>14454.76</v>
      </c>
      <c r="F966" s="5">
        <v>14454.76</v>
      </c>
      <c r="G966" s="5">
        <v>14454.76</v>
      </c>
      <c r="H966" s="5">
        <v>14454.76</v>
      </c>
      <c r="I966" s="5">
        <v>0</v>
      </c>
      <c r="J966" s="5">
        <v>0</v>
      </c>
    </row>
    <row r="967" spans="1:10" hidden="1">
      <c r="A967" s="182" t="s">
        <v>2584</v>
      </c>
      <c r="B967" s="182" t="s">
        <v>1753</v>
      </c>
      <c r="C967" s="5">
        <v>0</v>
      </c>
      <c r="D967" s="5">
        <v>18090</v>
      </c>
      <c r="E967" s="5">
        <v>173713.12</v>
      </c>
      <c r="F967" s="5">
        <v>175194.7</v>
      </c>
      <c r="G967" s="5">
        <v>173713.12</v>
      </c>
      <c r="H967" s="5">
        <v>193284.7</v>
      </c>
      <c r="I967" s="5">
        <v>0</v>
      </c>
      <c r="J967" s="5">
        <v>19571.580000000002</v>
      </c>
    </row>
    <row r="968" spans="1:10" hidden="1">
      <c r="A968" s="182" t="s">
        <v>1754</v>
      </c>
      <c r="B968" s="182" t="s">
        <v>1755</v>
      </c>
      <c r="C968" s="5">
        <v>0</v>
      </c>
      <c r="D968" s="5">
        <v>0</v>
      </c>
      <c r="E968" s="5">
        <v>76051.78</v>
      </c>
      <c r="F968" s="5">
        <v>76081.919999999998</v>
      </c>
      <c r="G968" s="5">
        <v>76051.78</v>
      </c>
      <c r="H968" s="5">
        <v>76081.919999999998</v>
      </c>
      <c r="I968" s="5">
        <v>0</v>
      </c>
      <c r="J968" s="5">
        <v>30.14</v>
      </c>
    </row>
    <row r="969" spans="1:10" hidden="1">
      <c r="A969" s="182" t="s">
        <v>1756</v>
      </c>
      <c r="B969" s="182" t="s">
        <v>1757</v>
      </c>
      <c r="C969" s="5">
        <v>0</v>
      </c>
      <c r="D969" s="5">
        <v>0</v>
      </c>
      <c r="E969" s="5">
        <v>76051.78</v>
      </c>
      <c r="F969" s="5">
        <v>76081.919999999998</v>
      </c>
      <c r="G969" s="5">
        <v>76051.78</v>
      </c>
      <c r="H969" s="5">
        <v>76081.919999999998</v>
      </c>
      <c r="I969" s="5">
        <v>0</v>
      </c>
      <c r="J969" s="5">
        <v>30.14</v>
      </c>
    </row>
    <row r="970" spans="1:10" hidden="1">
      <c r="A970" s="182" t="s">
        <v>1758</v>
      </c>
      <c r="B970" s="182" t="s">
        <v>1757</v>
      </c>
      <c r="C970" s="5">
        <v>0</v>
      </c>
      <c r="D970" s="5">
        <v>0</v>
      </c>
      <c r="E970" s="5">
        <v>76051.78</v>
      </c>
      <c r="F970" s="5">
        <v>76081.919999999998</v>
      </c>
      <c r="G970" s="5">
        <v>76051.78</v>
      </c>
      <c r="H970" s="5">
        <v>76081.919999999998</v>
      </c>
      <c r="I970" s="5">
        <v>0</v>
      </c>
      <c r="J970" s="5">
        <v>30.14</v>
      </c>
    </row>
    <row r="971" spans="1:10" hidden="1">
      <c r="A971" s="182" t="s">
        <v>1759</v>
      </c>
      <c r="B971" s="182" t="s">
        <v>1760</v>
      </c>
      <c r="C971" s="5">
        <v>0</v>
      </c>
      <c r="D971" s="5">
        <v>4.47</v>
      </c>
      <c r="E971" s="5">
        <v>34.950000000000003</v>
      </c>
      <c r="F971" s="5">
        <v>48.25</v>
      </c>
      <c r="G971" s="5">
        <v>34.950000000000003</v>
      </c>
      <c r="H971" s="5">
        <v>52.72</v>
      </c>
      <c r="I971" s="5">
        <v>0</v>
      </c>
      <c r="J971" s="5">
        <v>17.77</v>
      </c>
    </row>
    <row r="972" spans="1:10" hidden="1">
      <c r="A972" s="182" t="s">
        <v>1761</v>
      </c>
      <c r="B972" s="182" t="s">
        <v>1762</v>
      </c>
      <c r="C972" s="5">
        <v>0</v>
      </c>
      <c r="D972" s="5">
        <v>4.47</v>
      </c>
      <c r="E972" s="5">
        <v>34.950000000000003</v>
      </c>
      <c r="F972" s="5">
        <v>48.25</v>
      </c>
      <c r="G972" s="5">
        <v>34.950000000000003</v>
      </c>
      <c r="H972" s="5">
        <v>52.72</v>
      </c>
      <c r="I972" s="5">
        <v>0</v>
      </c>
      <c r="J972" s="5">
        <v>17.77</v>
      </c>
    </row>
    <row r="973" spans="1:10" hidden="1">
      <c r="A973" s="182" t="s">
        <v>1763</v>
      </c>
      <c r="B973" s="182" t="s">
        <v>1764</v>
      </c>
      <c r="C973" s="5">
        <v>0</v>
      </c>
      <c r="D973" s="5">
        <v>4.47</v>
      </c>
      <c r="E973" s="5">
        <v>34.950000000000003</v>
      </c>
      <c r="F973" s="5">
        <v>48.25</v>
      </c>
      <c r="G973" s="5">
        <v>34.950000000000003</v>
      </c>
      <c r="H973" s="5">
        <v>52.72</v>
      </c>
      <c r="I973" s="5">
        <v>0</v>
      </c>
      <c r="J973" s="5">
        <v>17.77</v>
      </c>
    </row>
    <row r="974" spans="1:10" hidden="1">
      <c r="A974" s="182" t="s">
        <v>1765</v>
      </c>
      <c r="B974" s="182" t="s">
        <v>1766</v>
      </c>
      <c r="C974" s="5">
        <v>0</v>
      </c>
      <c r="D974" s="5">
        <v>2867.68</v>
      </c>
      <c r="E974" s="5">
        <v>6856.36</v>
      </c>
      <c r="F974" s="5">
        <v>7806.22</v>
      </c>
      <c r="G974" s="5">
        <v>6856.36</v>
      </c>
      <c r="H974" s="5">
        <v>10673.9</v>
      </c>
      <c r="I974" s="5">
        <v>0</v>
      </c>
      <c r="J974" s="5">
        <v>3817.54</v>
      </c>
    </row>
    <row r="975" spans="1:10" hidden="1">
      <c r="A975" s="182" t="s">
        <v>1767</v>
      </c>
      <c r="B975" s="182" t="s">
        <v>1766</v>
      </c>
      <c r="C975" s="5">
        <v>0</v>
      </c>
      <c r="D975" s="5">
        <v>2867.68</v>
      </c>
      <c r="E975" s="5">
        <v>6856.36</v>
      </c>
      <c r="F975" s="5">
        <v>7806.22</v>
      </c>
      <c r="G975" s="5">
        <v>6856.36</v>
      </c>
      <c r="H975" s="5">
        <v>10673.9</v>
      </c>
      <c r="I975" s="5">
        <v>0</v>
      </c>
      <c r="J975" s="5">
        <v>3817.54</v>
      </c>
    </row>
    <row r="976" spans="1:10" hidden="1">
      <c r="A976" s="182" t="s">
        <v>1768</v>
      </c>
      <c r="B976" s="182" t="s">
        <v>1766</v>
      </c>
      <c r="C976" s="5">
        <v>0</v>
      </c>
      <c r="D976" s="5">
        <v>2867.68</v>
      </c>
      <c r="E976" s="5">
        <v>6856.36</v>
      </c>
      <c r="F976" s="5">
        <v>7806.22</v>
      </c>
      <c r="G976" s="5">
        <v>6856.36</v>
      </c>
      <c r="H976" s="5">
        <v>10673.9</v>
      </c>
      <c r="I976" s="5">
        <v>0</v>
      </c>
      <c r="J976" s="5">
        <v>3817.54</v>
      </c>
    </row>
    <row r="977" spans="1:10" hidden="1">
      <c r="A977" s="182" t="s">
        <v>1769</v>
      </c>
      <c r="B977" s="182" t="s">
        <v>1770</v>
      </c>
      <c r="C977" s="5">
        <v>0</v>
      </c>
      <c r="D977" s="5">
        <v>15217.85</v>
      </c>
      <c r="E977" s="5">
        <v>90770.03</v>
      </c>
      <c r="F977" s="5">
        <v>91258.31</v>
      </c>
      <c r="G977" s="5">
        <v>90770.03</v>
      </c>
      <c r="H977" s="5">
        <v>106476.16</v>
      </c>
      <c r="I977" s="5">
        <v>0</v>
      </c>
      <c r="J977" s="5">
        <v>15706.13</v>
      </c>
    </row>
    <row r="978" spans="1:10" hidden="1">
      <c r="A978" s="182" t="s">
        <v>1771</v>
      </c>
      <c r="B978" s="182" t="s">
        <v>1772</v>
      </c>
      <c r="C978" s="5">
        <v>0</v>
      </c>
      <c r="D978" s="5">
        <v>351.89</v>
      </c>
      <c r="E978" s="5">
        <v>3345.8</v>
      </c>
      <c r="F978" s="5">
        <v>3208.72</v>
      </c>
      <c r="G978" s="5">
        <v>3345.8</v>
      </c>
      <c r="H978" s="5">
        <v>3560.61</v>
      </c>
      <c r="I978" s="5">
        <v>0</v>
      </c>
      <c r="J978" s="5">
        <v>214.81</v>
      </c>
    </row>
    <row r="979" spans="1:10" hidden="1">
      <c r="A979" s="182" t="s">
        <v>1773</v>
      </c>
      <c r="B979" s="182" t="s">
        <v>1774</v>
      </c>
      <c r="C979" s="5">
        <v>0</v>
      </c>
      <c r="D979" s="5">
        <v>351.89</v>
      </c>
      <c r="E979" s="5">
        <v>3345.8</v>
      </c>
      <c r="F979" s="5">
        <v>3208.72</v>
      </c>
      <c r="G979" s="5">
        <v>3345.8</v>
      </c>
      <c r="H979" s="5">
        <v>3560.61</v>
      </c>
      <c r="I979" s="5">
        <v>0</v>
      </c>
      <c r="J979" s="5">
        <v>214.81</v>
      </c>
    </row>
    <row r="980" spans="1:10" hidden="1">
      <c r="A980" s="182" t="s">
        <v>1775</v>
      </c>
      <c r="B980" s="182" t="s">
        <v>1776</v>
      </c>
      <c r="C980" s="5">
        <v>0</v>
      </c>
      <c r="D980" s="5">
        <v>1237.23</v>
      </c>
      <c r="E980" s="5">
        <v>7580</v>
      </c>
      <c r="F980" s="5">
        <v>11063.57</v>
      </c>
      <c r="G980" s="5">
        <v>7580</v>
      </c>
      <c r="H980" s="5">
        <v>12300.8</v>
      </c>
      <c r="I980" s="5">
        <v>0</v>
      </c>
      <c r="J980" s="5">
        <v>4720.8</v>
      </c>
    </row>
    <row r="981" spans="1:10" hidden="1">
      <c r="A981" s="182" t="s">
        <v>1777</v>
      </c>
      <c r="B981" s="182" t="s">
        <v>1778</v>
      </c>
      <c r="C981" s="5">
        <v>0</v>
      </c>
      <c r="D981" s="5">
        <v>1237.23</v>
      </c>
      <c r="E981" s="5">
        <v>7580</v>
      </c>
      <c r="F981" s="5">
        <v>11063.57</v>
      </c>
      <c r="G981" s="5">
        <v>7580</v>
      </c>
      <c r="H981" s="5">
        <v>12300.8</v>
      </c>
      <c r="I981" s="5">
        <v>0</v>
      </c>
      <c r="J981" s="5">
        <v>4720.8</v>
      </c>
    </row>
    <row r="982" spans="1:10" hidden="1">
      <c r="A982" s="182" t="s">
        <v>1779</v>
      </c>
      <c r="B982" s="182" t="s">
        <v>1780</v>
      </c>
      <c r="C982" s="5">
        <v>0</v>
      </c>
      <c r="D982" s="5">
        <v>13628.73</v>
      </c>
      <c r="E982" s="5">
        <v>55560.44</v>
      </c>
      <c r="F982" s="5">
        <v>52700.43</v>
      </c>
      <c r="G982" s="5">
        <v>55560.44</v>
      </c>
      <c r="H982" s="5">
        <v>66329.16</v>
      </c>
      <c r="I982" s="5">
        <v>0</v>
      </c>
      <c r="J982" s="5">
        <v>10768.72</v>
      </c>
    </row>
    <row r="983" spans="1:10" hidden="1">
      <c r="A983" s="182" t="s">
        <v>1781</v>
      </c>
      <c r="B983" s="182" t="s">
        <v>1782</v>
      </c>
      <c r="C983" s="5">
        <v>0</v>
      </c>
      <c r="D983" s="5">
        <v>320.35000000000002</v>
      </c>
      <c r="E983" s="5">
        <v>1430.92</v>
      </c>
      <c r="F983" s="5">
        <v>1325.31</v>
      </c>
      <c r="G983" s="5">
        <v>1430.92</v>
      </c>
      <c r="H983" s="5">
        <v>1645.66</v>
      </c>
      <c r="I983" s="5">
        <v>0</v>
      </c>
      <c r="J983" s="5">
        <v>214.74</v>
      </c>
    </row>
    <row r="984" spans="1:10" hidden="1">
      <c r="A984" s="182" t="s">
        <v>1783</v>
      </c>
      <c r="B984" s="182" t="s">
        <v>1784</v>
      </c>
      <c r="C984" s="5">
        <v>0</v>
      </c>
      <c r="D984" s="5">
        <v>3561.05</v>
      </c>
      <c r="E984" s="5">
        <v>14928.28</v>
      </c>
      <c r="F984" s="5">
        <v>15570.28</v>
      </c>
      <c r="G984" s="5">
        <v>14928.28</v>
      </c>
      <c r="H984" s="5">
        <v>19131.330000000002</v>
      </c>
      <c r="I984" s="5">
        <v>0</v>
      </c>
      <c r="J984" s="5">
        <v>4203.05</v>
      </c>
    </row>
    <row r="985" spans="1:10" hidden="1">
      <c r="A985" s="182" t="s">
        <v>1785</v>
      </c>
      <c r="B985" s="182" t="s">
        <v>1786</v>
      </c>
      <c r="C985" s="5">
        <v>0</v>
      </c>
      <c r="D985" s="5">
        <v>8914.1299999999992</v>
      </c>
      <c r="E985" s="5">
        <v>32800.46</v>
      </c>
      <c r="F985" s="5">
        <v>30237.26</v>
      </c>
      <c r="G985" s="5">
        <v>32800.46</v>
      </c>
      <c r="H985" s="5">
        <v>39151.39</v>
      </c>
      <c r="I985" s="5">
        <v>0</v>
      </c>
      <c r="J985" s="5">
        <v>6350.93</v>
      </c>
    </row>
    <row r="986" spans="1:10" hidden="1">
      <c r="A986" s="182" t="s">
        <v>1787</v>
      </c>
      <c r="B986" s="182" t="s">
        <v>1788</v>
      </c>
      <c r="C986" s="5">
        <v>0</v>
      </c>
      <c r="D986" s="5">
        <v>833.2</v>
      </c>
      <c r="E986" s="5">
        <v>6400.78</v>
      </c>
      <c r="F986" s="5">
        <v>5567.58</v>
      </c>
      <c r="G986" s="5">
        <v>6400.78</v>
      </c>
      <c r="H986" s="5">
        <v>6400.78</v>
      </c>
      <c r="I986" s="5">
        <v>0</v>
      </c>
      <c r="J986" s="5">
        <v>0</v>
      </c>
    </row>
    <row r="987" spans="1:10" hidden="1">
      <c r="A987" s="182" t="s">
        <v>1789</v>
      </c>
      <c r="B987" s="182" t="s">
        <v>1790</v>
      </c>
      <c r="C987" s="5">
        <v>0</v>
      </c>
      <c r="D987" s="5">
        <v>0</v>
      </c>
      <c r="E987" s="5">
        <v>24283.79</v>
      </c>
      <c r="F987" s="5">
        <v>24285.59</v>
      </c>
      <c r="G987" s="5">
        <v>24283.79</v>
      </c>
      <c r="H987" s="5">
        <v>24285.59</v>
      </c>
      <c r="I987" s="5">
        <v>0</v>
      </c>
      <c r="J987" s="5">
        <v>1.8</v>
      </c>
    </row>
    <row r="988" spans="1:10" hidden="1">
      <c r="A988" s="182" t="s">
        <v>1791</v>
      </c>
      <c r="B988" s="182" t="s">
        <v>1792</v>
      </c>
      <c r="C988" s="5">
        <v>0</v>
      </c>
      <c r="D988" s="5">
        <v>0</v>
      </c>
      <c r="E988" s="5">
        <v>24283.79</v>
      </c>
      <c r="F988" s="5">
        <v>24285.59</v>
      </c>
      <c r="G988" s="5">
        <v>24283.79</v>
      </c>
      <c r="H988" s="5">
        <v>24285.59</v>
      </c>
      <c r="I988" s="5">
        <v>0</v>
      </c>
      <c r="J988" s="5">
        <v>1.8</v>
      </c>
    </row>
    <row r="989" spans="1:10" hidden="1">
      <c r="A989" s="182" t="s">
        <v>2585</v>
      </c>
      <c r="B989" s="182" t="s">
        <v>1793</v>
      </c>
      <c r="C989" s="5">
        <v>0</v>
      </c>
      <c r="D989" s="5">
        <v>0</v>
      </c>
      <c r="E989" s="5">
        <v>538721.64</v>
      </c>
      <c r="F989" s="5">
        <v>538770.91</v>
      </c>
      <c r="G989" s="5">
        <v>538721.64</v>
      </c>
      <c r="H989" s="5">
        <v>538770.91</v>
      </c>
      <c r="I989" s="5">
        <v>0</v>
      </c>
      <c r="J989" s="5">
        <v>49.27</v>
      </c>
    </row>
    <row r="990" spans="1:10" hidden="1">
      <c r="A990" s="182" t="s">
        <v>1794</v>
      </c>
      <c r="B990" s="182" t="s">
        <v>1795</v>
      </c>
      <c r="C990" s="5">
        <v>0</v>
      </c>
      <c r="D990" s="5">
        <v>0</v>
      </c>
      <c r="E990" s="5">
        <v>323499.59000000003</v>
      </c>
      <c r="F990" s="5">
        <v>323535.31</v>
      </c>
      <c r="G990" s="5">
        <v>323499.59000000003</v>
      </c>
      <c r="H990" s="5">
        <v>323535.31</v>
      </c>
      <c r="I990" s="5">
        <v>0</v>
      </c>
      <c r="J990" s="5">
        <v>35.72</v>
      </c>
    </row>
    <row r="991" spans="1:10" hidden="1">
      <c r="A991" s="182" t="s">
        <v>1796</v>
      </c>
      <c r="B991" s="182" t="s">
        <v>1797</v>
      </c>
      <c r="C991" s="5">
        <v>0</v>
      </c>
      <c r="D991" s="5">
        <v>0</v>
      </c>
      <c r="E991" s="5">
        <v>286970.34999999998</v>
      </c>
      <c r="F991" s="5">
        <v>287006.07</v>
      </c>
      <c r="G991" s="5">
        <v>286970.34999999998</v>
      </c>
      <c r="H991" s="5">
        <v>287006.07</v>
      </c>
      <c r="I991" s="5">
        <v>0</v>
      </c>
      <c r="J991" s="5">
        <v>35.72</v>
      </c>
    </row>
    <row r="992" spans="1:10" hidden="1">
      <c r="A992" s="182" t="s">
        <v>1798</v>
      </c>
      <c r="B992" s="182" t="s">
        <v>1799</v>
      </c>
      <c r="C992" s="5">
        <v>0</v>
      </c>
      <c r="D992" s="5">
        <v>0</v>
      </c>
      <c r="E992" s="5">
        <v>286970.34999999998</v>
      </c>
      <c r="F992" s="5">
        <v>287006.07</v>
      </c>
      <c r="G992" s="5">
        <v>286970.34999999998</v>
      </c>
      <c r="H992" s="5">
        <v>287006.07</v>
      </c>
      <c r="I992" s="5">
        <v>0</v>
      </c>
      <c r="J992" s="5">
        <v>35.72</v>
      </c>
    </row>
    <row r="993" spans="1:10" hidden="1">
      <c r="A993" s="182" t="s">
        <v>1800</v>
      </c>
      <c r="B993" s="182" t="s">
        <v>1801</v>
      </c>
      <c r="C993" s="5">
        <v>0</v>
      </c>
      <c r="D993" s="5">
        <v>0</v>
      </c>
      <c r="E993" s="5">
        <v>26568.85</v>
      </c>
      <c r="F993" s="5">
        <v>26568.85</v>
      </c>
      <c r="G993" s="5">
        <v>26568.85</v>
      </c>
      <c r="H993" s="5">
        <v>26568.85</v>
      </c>
      <c r="I993" s="5">
        <v>0</v>
      </c>
      <c r="J993" s="5">
        <v>0</v>
      </c>
    </row>
    <row r="994" spans="1:10" hidden="1">
      <c r="A994" s="182" t="s">
        <v>1802</v>
      </c>
      <c r="B994" s="182" t="s">
        <v>1803</v>
      </c>
      <c r="C994" s="5">
        <v>0</v>
      </c>
      <c r="D994" s="5">
        <v>0</v>
      </c>
      <c r="E994" s="5">
        <v>5963.22</v>
      </c>
      <c r="F994" s="5">
        <v>5963.22</v>
      </c>
      <c r="G994" s="5">
        <v>5963.22</v>
      </c>
      <c r="H994" s="5">
        <v>5963.22</v>
      </c>
      <c r="I994" s="5">
        <v>0</v>
      </c>
      <c r="J994" s="5">
        <v>0</v>
      </c>
    </row>
    <row r="995" spans="1:10" hidden="1">
      <c r="A995" s="182" t="s">
        <v>1804</v>
      </c>
      <c r="B995" s="182" t="s">
        <v>1805</v>
      </c>
      <c r="C995" s="5">
        <v>0</v>
      </c>
      <c r="D995" s="5">
        <v>0</v>
      </c>
      <c r="E995" s="5">
        <v>20605.63</v>
      </c>
      <c r="F995" s="5">
        <v>20605.63</v>
      </c>
      <c r="G995" s="5">
        <v>20605.63</v>
      </c>
      <c r="H995" s="5">
        <v>20605.63</v>
      </c>
      <c r="I995" s="5">
        <v>0</v>
      </c>
      <c r="J995" s="5">
        <v>0</v>
      </c>
    </row>
    <row r="996" spans="1:10" hidden="1">
      <c r="A996" s="182" t="s">
        <v>1806</v>
      </c>
      <c r="B996" s="182" t="s">
        <v>1807</v>
      </c>
      <c r="C996" s="5">
        <v>0</v>
      </c>
      <c r="D996" s="5">
        <v>0</v>
      </c>
      <c r="E996" s="5">
        <v>74.400000000000006</v>
      </c>
      <c r="F996" s="5">
        <v>74.400000000000006</v>
      </c>
      <c r="G996" s="5">
        <v>74.400000000000006</v>
      </c>
      <c r="H996" s="5">
        <v>74.400000000000006</v>
      </c>
      <c r="I996" s="5">
        <v>0</v>
      </c>
      <c r="J996" s="5">
        <v>0</v>
      </c>
    </row>
    <row r="997" spans="1:10" hidden="1">
      <c r="A997" s="182" t="s">
        <v>1808</v>
      </c>
      <c r="B997" s="182" t="s">
        <v>1807</v>
      </c>
      <c r="C997" s="5">
        <v>0</v>
      </c>
      <c r="D997" s="5">
        <v>0</v>
      </c>
      <c r="E997" s="5">
        <v>74.400000000000006</v>
      </c>
      <c r="F997" s="5">
        <v>74.400000000000006</v>
      </c>
      <c r="G997" s="5">
        <v>74.400000000000006</v>
      </c>
      <c r="H997" s="5">
        <v>74.400000000000006</v>
      </c>
      <c r="I997" s="5">
        <v>0</v>
      </c>
      <c r="J997" s="5">
        <v>0</v>
      </c>
    </row>
    <row r="998" spans="1:10" hidden="1">
      <c r="A998" s="182" t="s">
        <v>1809</v>
      </c>
      <c r="B998" s="182" t="s">
        <v>1810</v>
      </c>
      <c r="C998" s="5">
        <v>0</v>
      </c>
      <c r="D998" s="5">
        <v>0</v>
      </c>
      <c r="E998" s="5">
        <v>9885.99</v>
      </c>
      <c r="F998" s="5">
        <v>9885.99</v>
      </c>
      <c r="G998" s="5">
        <v>9885.99</v>
      </c>
      <c r="H998" s="5">
        <v>9885.99</v>
      </c>
      <c r="I998" s="5">
        <v>0</v>
      </c>
      <c r="J998" s="5">
        <v>0</v>
      </c>
    </row>
    <row r="999" spans="1:10" hidden="1">
      <c r="A999" s="182" t="s">
        <v>1811</v>
      </c>
      <c r="B999" s="182" t="s">
        <v>1812</v>
      </c>
      <c r="C999" s="5">
        <v>0</v>
      </c>
      <c r="D999" s="5">
        <v>0</v>
      </c>
      <c r="E999" s="5">
        <v>9885.99</v>
      </c>
      <c r="F999" s="5">
        <v>9885.99</v>
      </c>
      <c r="G999" s="5">
        <v>9885.99</v>
      </c>
      <c r="H999" s="5">
        <v>9885.99</v>
      </c>
      <c r="I999" s="5">
        <v>0</v>
      </c>
      <c r="J999" s="5">
        <v>0</v>
      </c>
    </row>
    <row r="1000" spans="1:10" hidden="1">
      <c r="A1000" s="182" t="s">
        <v>1813</v>
      </c>
      <c r="B1000" s="182" t="s">
        <v>1814</v>
      </c>
      <c r="C1000" s="5">
        <v>0</v>
      </c>
      <c r="D1000" s="5">
        <v>0</v>
      </c>
      <c r="E1000" s="5">
        <v>7861.46</v>
      </c>
      <c r="F1000" s="5">
        <v>7861.46</v>
      </c>
      <c r="G1000" s="5">
        <v>7861.46</v>
      </c>
      <c r="H1000" s="5">
        <v>7861.46</v>
      </c>
      <c r="I1000" s="5">
        <v>0</v>
      </c>
      <c r="J1000" s="5">
        <v>0</v>
      </c>
    </row>
    <row r="1001" spans="1:10" hidden="1">
      <c r="A1001" s="182" t="s">
        <v>1815</v>
      </c>
      <c r="B1001" s="182" t="s">
        <v>1816</v>
      </c>
      <c r="C1001" s="5">
        <v>0</v>
      </c>
      <c r="D1001" s="5">
        <v>0</v>
      </c>
      <c r="E1001" s="5">
        <v>7861.46</v>
      </c>
      <c r="F1001" s="5">
        <v>7861.46</v>
      </c>
      <c r="G1001" s="5">
        <v>7861.46</v>
      </c>
      <c r="H1001" s="5">
        <v>7861.46</v>
      </c>
      <c r="I1001" s="5">
        <v>0</v>
      </c>
      <c r="J1001" s="5">
        <v>0</v>
      </c>
    </row>
    <row r="1002" spans="1:10" hidden="1">
      <c r="A1002" s="182" t="s">
        <v>1817</v>
      </c>
      <c r="B1002" s="182" t="s">
        <v>1818</v>
      </c>
      <c r="C1002" s="5">
        <v>0</v>
      </c>
      <c r="D1002" s="5">
        <v>0</v>
      </c>
      <c r="E1002" s="5">
        <v>7861.46</v>
      </c>
      <c r="F1002" s="5">
        <v>7861.46</v>
      </c>
      <c r="G1002" s="5">
        <v>7861.46</v>
      </c>
      <c r="H1002" s="5">
        <v>7861.46</v>
      </c>
      <c r="I1002" s="5">
        <v>0</v>
      </c>
      <c r="J1002" s="5">
        <v>0</v>
      </c>
    </row>
    <row r="1003" spans="1:10" hidden="1">
      <c r="A1003" s="182" t="s">
        <v>1819</v>
      </c>
      <c r="B1003" s="182" t="s">
        <v>1820</v>
      </c>
      <c r="C1003" s="5">
        <v>0</v>
      </c>
      <c r="D1003" s="5">
        <v>0</v>
      </c>
      <c r="E1003" s="5">
        <v>1284.96</v>
      </c>
      <c r="F1003" s="5">
        <v>1284.96</v>
      </c>
      <c r="G1003" s="5">
        <v>1284.96</v>
      </c>
      <c r="H1003" s="5">
        <v>1284.96</v>
      </c>
      <c r="I1003" s="5">
        <v>0</v>
      </c>
      <c r="J1003" s="5">
        <v>0</v>
      </c>
    </row>
    <row r="1004" spans="1:10" hidden="1">
      <c r="A1004" s="182" t="s">
        <v>1821</v>
      </c>
      <c r="B1004" s="182" t="s">
        <v>1822</v>
      </c>
      <c r="C1004" s="5">
        <v>0</v>
      </c>
      <c r="D1004" s="5">
        <v>0</v>
      </c>
      <c r="E1004" s="5">
        <v>1284.96</v>
      </c>
      <c r="F1004" s="5">
        <v>1284.96</v>
      </c>
      <c r="G1004" s="5">
        <v>1284.96</v>
      </c>
      <c r="H1004" s="5">
        <v>1284.96</v>
      </c>
      <c r="I1004" s="5">
        <v>0</v>
      </c>
      <c r="J1004" s="5">
        <v>0</v>
      </c>
    </row>
    <row r="1005" spans="1:10" hidden="1">
      <c r="A1005" s="182" t="s">
        <v>1823</v>
      </c>
      <c r="B1005" s="182" t="s">
        <v>1824</v>
      </c>
      <c r="C1005" s="5">
        <v>0</v>
      </c>
      <c r="D1005" s="5">
        <v>0</v>
      </c>
      <c r="E1005" s="5">
        <v>1284.96</v>
      </c>
      <c r="F1005" s="5">
        <v>1284.96</v>
      </c>
      <c r="G1005" s="5">
        <v>1284.96</v>
      </c>
      <c r="H1005" s="5">
        <v>1284.96</v>
      </c>
      <c r="I1005" s="5">
        <v>0</v>
      </c>
      <c r="J1005" s="5">
        <v>0</v>
      </c>
    </row>
    <row r="1006" spans="1:10" hidden="1">
      <c r="A1006" s="182" t="s">
        <v>1825</v>
      </c>
      <c r="B1006" s="182" t="s">
        <v>1826</v>
      </c>
      <c r="C1006" s="5">
        <v>0</v>
      </c>
      <c r="D1006" s="5">
        <v>0</v>
      </c>
      <c r="E1006" s="5">
        <v>95.2</v>
      </c>
      <c r="F1006" s="5">
        <v>95.2</v>
      </c>
      <c r="G1006" s="5">
        <v>95.2</v>
      </c>
      <c r="H1006" s="5">
        <v>95.2</v>
      </c>
      <c r="I1006" s="5">
        <v>0</v>
      </c>
      <c r="J1006" s="5">
        <v>0</v>
      </c>
    </row>
    <row r="1007" spans="1:10" hidden="1">
      <c r="A1007" s="182" t="s">
        <v>1827</v>
      </c>
      <c r="B1007" s="182" t="s">
        <v>1828</v>
      </c>
      <c r="C1007" s="5">
        <v>0</v>
      </c>
      <c r="D1007" s="5">
        <v>0</v>
      </c>
      <c r="E1007" s="5">
        <v>95.2</v>
      </c>
      <c r="F1007" s="5">
        <v>95.2</v>
      </c>
      <c r="G1007" s="5">
        <v>95.2</v>
      </c>
      <c r="H1007" s="5">
        <v>95.2</v>
      </c>
      <c r="I1007" s="5">
        <v>0</v>
      </c>
      <c r="J1007" s="5">
        <v>0</v>
      </c>
    </row>
    <row r="1008" spans="1:10" hidden="1">
      <c r="A1008" s="182" t="s">
        <v>1829</v>
      </c>
      <c r="B1008" s="182" t="s">
        <v>1830</v>
      </c>
      <c r="C1008" s="5">
        <v>0</v>
      </c>
      <c r="D1008" s="5">
        <v>0</v>
      </c>
      <c r="E1008" s="5">
        <v>95.2</v>
      </c>
      <c r="F1008" s="5">
        <v>95.2</v>
      </c>
      <c r="G1008" s="5">
        <v>95.2</v>
      </c>
      <c r="H1008" s="5">
        <v>95.2</v>
      </c>
      <c r="I1008" s="5">
        <v>0</v>
      </c>
      <c r="J1008" s="5">
        <v>0</v>
      </c>
    </row>
    <row r="1009" spans="1:10" hidden="1">
      <c r="A1009" s="182" t="s">
        <v>2336</v>
      </c>
      <c r="B1009" s="182" t="s">
        <v>2337</v>
      </c>
      <c r="C1009" s="5">
        <v>0</v>
      </c>
      <c r="D1009" s="5">
        <v>0</v>
      </c>
      <c r="E1009" s="5">
        <v>205980.43</v>
      </c>
      <c r="F1009" s="5">
        <v>205993.98</v>
      </c>
      <c r="G1009" s="5">
        <v>205980.43</v>
      </c>
      <c r="H1009" s="5">
        <v>205993.98</v>
      </c>
      <c r="I1009" s="5">
        <v>0</v>
      </c>
      <c r="J1009" s="5">
        <v>13.55</v>
      </c>
    </row>
    <row r="1010" spans="1:10" hidden="1">
      <c r="A1010" s="182" t="s">
        <v>2338</v>
      </c>
      <c r="B1010" s="182" t="s">
        <v>2337</v>
      </c>
      <c r="C1010" s="5">
        <v>0</v>
      </c>
      <c r="D1010" s="5">
        <v>0</v>
      </c>
      <c r="E1010" s="5">
        <v>205980.43</v>
      </c>
      <c r="F1010" s="5">
        <v>205993.98</v>
      </c>
      <c r="G1010" s="5">
        <v>205980.43</v>
      </c>
      <c r="H1010" s="5">
        <v>205993.98</v>
      </c>
      <c r="I1010" s="5">
        <v>0</v>
      </c>
      <c r="J1010" s="5">
        <v>13.55</v>
      </c>
    </row>
    <row r="1011" spans="1:10" hidden="1">
      <c r="A1011" s="182" t="s">
        <v>2339</v>
      </c>
      <c r="B1011" s="182" t="s">
        <v>2340</v>
      </c>
      <c r="C1011" s="5">
        <v>0</v>
      </c>
      <c r="D1011" s="5">
        <v>0</v>
      </c>
      <c r="E1011" s="5">
        <v>205980.43</v>
      </c>
      <c r="F1011" s="5">
        <v>205993.98</v>
      </c>
      <c r="G1011" s="5">
        <v>205980.43</v>
      </c>
      <c r="H1011" s="5">
        <v>205993.98</v>
      </c>
      <c r="I1011" s="5">
        <v>0</v>
      </c>
      <c r="J1011" s="5">
        <v>13.55</v>
      </c>
    </row>
    <row r="1012" spans="1:10" hidden="1">
      <c r="A1012" s="182" t="s">
        <v>2586</v>
      </c>
      <c r="B1012" s="182" t="s">
        <v>1831</v>
      </c>
      <c r="C1012" s="5">
        <v>0</v>
      </c>
      <c r="D1012" s="5">
        <v>126824.93</v>
      </c>
      <c r="E1012" s="5">
        <v>126824.93</v>
      </c>
      <c r="F1012" s="5">
        <v>223719.91</v>
      </c>
      <c r="G1012" s="5">
        <v>126824.93</v>
      </c>
      <c r="H1012" s="5">
        <v>350544.84</v>
      </c>
      <c r="I1012" s="5">
        <v>0</v>
      </c>
      <c r="J1012" s="5">
        <v>223719.91</v>
      </c>
    </row>
    <row r="1013" spans="1:10" hidden="1">
      <c r="A1013" s="182" t="s">
        <v>1832</v>
      </c>
      <c r="B1013" s="182" t="s">
        <v>1833</v>
      </c>
      <c r="C1013" s="5">
        <v>0</v>
      </c>
      <c r="D1013" s="5">
        <v>126824.93</v>
      </c>
      <c r="E1013" s="5">
        <v>126824.93</v>
      </c>
      <c r="F1013" s="5">
        <v>223719.91</v>
      </c>
      <c r="G1013" s="5">
        <v>126824.93</v>
      </c>
      <c r="H1013" s="5">
        <v>350544.84</v>
      </c>
      <c r="I1013" s="5">
        <v>0</v>
      </c>
      <c r="J1013" s="5">
        <v>223719.91</v>
      </c>
    </row>
    <row r="1014" spans="1:10" hidden="1">
      <c r="A1014" s="182" t="s">
        <v>1834</v>
      </c>
      <c r="B1014" s="182" t="s">
        <v>1835</v>
      </c>
      <c r="C1014" s="5">
        <v>0</v>
      </c>
      <c r="D1014" s="5">
        <v>126824.93</v>
      </c>
      <c r="E1014" s="5">
        <v>126824.93</v>
      </c>
      <c r="F1014" s="5">
        <v>223719.91</v>
      </c>
      <c r="G1014" s="5">
        <v>126824.93</v>
      </c>
      <c r="H1014" s="5">
        <v>350544.84</v>
      </c>
      <c r="I1014" s="5">
        <v>0</v>
      </c>
      <c r="J1014" s="5">
        <v>223719.91</v>
      </c>
    </row>
    <row r="1015" spans="1:10" hidden="1">
      <c r="A1015" s="182" t="s">
        <v>1836</v>
      </c>
      <c r="B1015" s="182" t="s">
        <v>1837</v>
      </c>
      <c r="C1015" s="5">
        <v>0</v>
      </c>
      <c r="D1015" s="5">
        <v>126824.93</v>
      </c>
      <c r="E1015" s="5">
        <v>126824.93</v>
      </c>
      <c r="F1015" s="5">
        <v>223719.91</v>
      </c>
      <c r="G1015" s="5">
        <v>126824.93</v>
      </c>
      <c r="H1015" s="5">
        <v>350544.84</v>
      </c>
      <c r="I1015" s="5">
        <v>0</v>
      </c>
      <c r="J1015" s="5">
        <v>223719.91</v>
      </c>
    </row>
    <row r="1016" spans="1:10" hidden="1">
      <c r="A1016" s="182" t="s">
        <v>1838</v>
      </c>
      <c r="B1016" s="182" t="s">
        <v>1839</v>
      </c>
      <c r="C1016" s="5">
        <v>0</v>
      </c>
      <c r="D1016" s="5">
        <v>0</v>
      </c>
      <c r="E1016" s="5">
        <v>1884105.66</v>
      </c>
      <c r="F1016" s="5">
        <v>57579.3</v>
      </c>
      <c r="G1016" s="5">
        <v>1884105.66</v>
      </c>
      <c r="H1016" s="5">
        <v>57579.3</v>
      </c>
      <c r="I1016" s="5">
        <v>1826526.36</v>
      </c>
      <c r="J1016" s="5">
        <v>0</v>
      </c>
    </row>
    <row r="1017" spans="1:10" hidden="1">
      <c r="A1017" s="182" t="s">
        <v>1840</v>
      </c>
      <c r="B1017" s="182" t="s">
        <v>353</v>
      </c>
      <c r="C1017" s="5">
        <v>0</v>
      </c>
      <c r="D1017" s="5">
        <v>0</v>
      </c>
      <c r="E1017" s="5">
        <v>979133.81</v>
      </c>
      <c r="F1017" s="5">
        <v>0</v>
      </c>
      <c r="G1017" s="5">
        <v>979133.81</v>
      </c>
      <c r="H1017" s="5">
        <v>0</v>
      </c>
      <c r="I1017" s="5">
        <v>979133.81</v>
      </c>
      <c r="J1017" s="5">
        <v>0</v>
      </c>
    </row>
    <row r="1018" spans="1:10" hidden="1">
      <c r="A1018" s="182" t="s">
        <v>134</v>
      </c>
      <c r="B1018" s="182" t="s">
        <v>135</v>
      </c>
      <c r="C1018" s="5">
        <v>0</v>
      </c>
      <c r="D1018" s="5">
        <v>0</v>
      </c>
      <c r="E1018" s="5">
        <v>978496.81</v>
      </c>
      <c r="F1018" s="5">
        <v>0</v>
      </c>
      <c r="G1018" s="5">
        <v>978496.81</v>
      </c>
      <c r="H1018" s="5">
        <v>0</v>
      </c>
      <c r="I1018" s="5">
        <v>978496.81</v>
      </c>
      <c r="J1018" s="5">
        <v>0</v>
      </c>
    </row>
    <row r="1019" spans="1:10" hidden="1">
      <c r="A1019" s="182" t="s">
        <v>1841</v>
      </c>
      <c r="B1019" s="182" t="s">
        <v>135</v>
      </c>
      <c r="C1019" s="5">
        <v>0</v>
      </c>
      <c r="D1019" s="5">
        <v>0</v>
      </c>
      <c r="E1019" s="5">
        <v>978496.81</v>
      </c>
      <c r="F1019" s="5">
        <v>0</v>
      </c>
      <c r="G1019" s="5">
        <v>978496.81</v>
      </c>
      <c r="H1019" s="5">
        <v>0</v>
      </c>
      <c r="I1019" s="5">
        <v>978496.81</v>
      </c>
      <c r="J1019" s="5">
        <v>0</v>
      </c>
    </row>
    <row r="1020" spans="1:10" hidden="1">
      <c r="A1020" s="182" t="s">
        <v>136</v>
      </c>
      <c r="B1020" s="182" t="s">
        <v>137</v>
      </c>
      <c r="C1020" s="5">
        <v>0</v>
      </c>
      <c r="D1020" s="5">
        <v>0</v>
      </c>
      <c r="E1020" s="5">
        <v>637</v>
      </c>
      <c r="F1020" s="5">
        <v>0</v>
      </c>
      <c r="G1020" s="5">
        <v>637</v>
      </c>
      <c r="H1020" s="5">
        <v>0</v>
      </c>
      <c r="I1020" s="5">
        <v>637</v>
      </c>
      <c r="J1020" s="5">
        <v>0</v>
      </c>
    </row>
    <row r="1021" spans="1:10" hidden="1">
      <c r="A1021" s="182" t="s">
        <v>1842</v>
      </c>
      <c r="B1021" s="182" t="s">
        <v>137</v>
      </c>
      <c r="C1021" s="5">
        <v>0</v>
      </c>
      <c r="D1021" s="5">
        <v>0</v>
      </c>
      <c r="E1021" s="5">
        <v>637</v>
      </c>
      <c r="F1021" s="5">
        <v>0</v>
      </c>
      <c r="G1021" s="5">
        <v>637</v>
      </c>
      <c r="H1021" s="5">
        <v>0</v>
      </c>
      <c r="I1021" s="5">
        <v>637</v>
      </c>
      <c r="J1021" s="5">
        <v>0</v>
      </c>
    </row>
    <row r="1022" spans="1:10" hidden="1">
      <c r="A1022" s="182" t="s">
        <v>1843</v>
      </c>
      <c r="B1022" s="182" t="s">
        <v>354</v>
      </c>
      <c r="C1022" s="5">
        <v>0</v>
      </c>
      <c r="D1022" s="5">
        <v>0</v>
      </c>
      <c r="E1022" s="5">
        <v>367241.28</v>
      </c>
      <c r="F1022" s="5">
        <v>0</v>
      </c>
      <c r="G1022" s="5">
        <v>367241.28</v>
      </c>
      <c r="H1022" s="5">
        <v>0</v>
      </c>
      <c r="I1022" s="5">
        <v>367241.28</v>
      </c>
      <c r="J1022" s="5">
        <v>0</v>
      </c>
    </row>
    <row r="1023" spans="1:10" hidden="1">
      <c r="A1023" s="182" t="s">
        <v>138</v>
      </c>
      <c r="B1023" s="182" t="s">
        <v>135</v>
      </c>
      <c r="C1023" s="5">
        <v>0</v>
      </c>
      <c r="D1023" s="5">
        <v>0</v>
      </c>
      <c r="E1023" s="5">
        <v>367154.28</v>
      </c>
      <c r="F1023" s="5">
        <v>0</v>
      </c>
      <c r="G1023" s="5">
        <v>367154.28</v>
      </c>
      <c r="H1023" s="5">
        <v>0</v>
      </c>
      <c r="I1023" s="5">
        <v>367154.28</v>
      </c>
      <c r="J1023" s="5">
        <v>0</v>
      </c>
    </row>
    <row r="1024" spans="1:10" hidden="1">
      <c r="A1024" s="182" t="s">
        <v>1844</v>
      </c>
      <c r="B1024" s="182" t="s">
        <v>135</v>
      </c>
      <c r="C1024" s="5">
        <v>0</v>
      </c>
      <c r="D1024" s="5">
        <v>0</v>
      </c>
      <c r="E1024" s="5">
        <v>367154.28</v>
      </c>
      <c r="F1024" s="5">
        <v>0</v>
      </c>
      <c r="G1024" s="5">
        <v>367154.28</v>
      </c>
      <c r="H1024" s="5">
        <v>0</v>
      </c>
      <c r="I1024" s="5">
        <v>367154.28</v>
      </c>
      <c r="J1024" s="5">
        <v>0</v>
      </c>
    </row>
    <row r="1025" spans="1:10" hidden="1">
      <c r="A1025" s="182" t="s">
        <v>2587</v>
      </c>
      <c r="B1025" s="182" t="s">
        <v>137</v>
      </c>
      <c r="C1025" s="5">
        <v>0</v>
      </c>
      <c r="D1025" s="5">
        <v>0</v>
      </c>
      <c r="E1025" s="5">
        <v>87</v>
      </c>
      <c r="F1025" s="5">
        <v>0</v>
      </c>
      <c r="G1025" s="5">
        <v>87</v>
      </c>
      <c r="H1025" s="5">
        <v>0</v>
      </c>
      <c r="I1025" s="5">
        <v>87</v>
      </c>
      <c r="J1025" s="5">
        <v>0</v>
      </c>
    </row>
    <row r="1026" spans="1:10" hidden="1">
      <c r="A1026" s="182" t="s">
        <v>2588</v>
      </c>
      <c r="B1026" s="182" t="s">
        <v>137</v>
      </c>
      <c r="C1026" s="5">
        <v>0</v>
      </c>
      <c r="D1026" s="5">
        <v>0</v>
      </c>
      <c r="E1026" s="5">
        <v>87</v>
      </c>
      <c r="F1026" s="5">
        <v>0</v>
      </c>
      <c r="G1026" s="5">
        <v>87</v>
      </c>
      <c r="H1026" s="5">
        <v>0</v>
      </c>
      <c r="I1026" s="5">
        <v>87</v>
      </c>
      <c r="J1026" s="5">
        <v>0</v>
      </c>
    </row>
    <row r="1027" spans="1:10" hidden="1">
      <c r="A1027" s="182" t="s">
        <v>1845</v>
      </c>
      <c r="B1027" s="182" t="s">
        <v>345</v>
      </c>
      <c r="C1027" s="5">
        <v>0</v>
      </c>
      <c r="D1027" s="5">
        <v>0</v>
      </c>
      <c r="E1027" s="5">
        <v>64153.8</v>
      </c>
      <c r="F1027" s="5">
        <v>0</v>
      </c>
      <c r="G1027" s="5">
        <v>64153.8</v>
      </c>
      <c r="H1027" s="5">
        <v>0</v>
      </c>
      <c r="I1027" s="5">
        <v>64153.8</v>
      </c>
      <c r="J1027" s="5">
        <v>0</v>
      </c>
    </row>
    <row r="1028" spans="1:10" hidden="1">
      <c r="A1028" s="182" t="s">
        <v>139</v>
      </c>
      <c r="B1028" s="182" t="s">
        <v>135</v>
      </c>
      <c r="C1028" s="5">
        <v>0</v>
      </c>
      <c r="D1028" s="5">
        <v>0</v>
      </c>
      <c r="E1028" s="5">
        <v>64153.8</v>
      </c>
      <c r="F1028" s="5">
        <v>0</v>
      </c>
      <c r="G1028" s="5">
        <v>64153.8</v>
      </c>
      <c r="H1028" s="5">
        <v>0</v>
      </c>
      <c r="I1028" s="5">
        <v>64153.8</v>
      </c>
      <c r="J1028" s="5">
        <v>0</v>
      </c>
    </row>
    <row r="1029" spans="1:10" hidden="1">
      <c r="A1029" s="182" t="s">
        <v>1846</v>
      </c>
      <c r="B1029" s="182" t="s">
        <v>135</v>
      </c>
      <c r="C1029" s="5">
        <v>0</v>
      </c>
      <c r="D1029" s="5">
        <v>0</v>
      </c>
      <c r="E1029" s="5">
        <v>64153.8</v>
      </c>
      <c r="F1029" s="5">
        <v>0</v>
      </c>
      <c r="G1029" s="5">
        <v>64153.8</v>
      </c>
      <c r="H1029" s="5">
        <v>0</v>
      </c>
      <c r="I1029" s="5">
        <v>64153.8</v>
      </c>
      <c r="J1029" s="5">
        <v>0</v>
      </c>
    </row>
    <row r="1030" spans="1:10" hidden="1">
      <c r="A1030" s="182" t="s">
        <v>1847</v>
      </c>
      <c r="B1030" s="182" t="s">
        <v>1848</v>
      </c>
      <c r="C1030" s="5">
        <v>0</v>
      </c>
      <c r="D1030" s="5">
        <v>0</v>
      </c>
      <c r="E1030" s="5">
        <v>89292.24</v>
      </c>
      <c r="F1030" s="5">
        <v>0</v>
      </c>
      <c r="G1030" s="5">
        <v>89292.24</v>
      </c>
      <c r="H1030" s="5">
        <v>0</v>
      </c>
      <c r="I1030" s="5">
        <v>89292.24</v>
      </c>
      <c r="J1030" s="5">
        <v>0</v>
      </c>
    </row>
    <row r="1031" spans="1:10" hidden="1">
      <c r="A1031" s="182" t="s">
        <v>140</v>
      </c>
      <c r="B1031" s="182" t="s">
        <v>135</v>
      </c>
      <c r="C1031" s="5">
        <v>0</v>
      </c>
      <c r="D1031" s="5">
        <v>0</v>
      </c>
      <c r="E1031" s="5">
        <v>89292.24</v>
      </c>
      <c r="F1031" s="5">
        <v>0</v>
      </c>
      <c r="G1031" s="5">
        <v>89292.24</v>
      </c>
      <c r="H1031" s="5">
        <v>0</v>
      </c>
      <c r="I1031" s="5">
        <v>89292.24</v>
      </c>
      <c r="J1031" s="5">
        <v>0</v>
      </c>
    </row>
    <row r="1032" spans="1:10" hidden="1">
      <c r="A1032" s="182" t="s">
        <v>1849</v>
      </c>
      <c r="B1032" s="182" t="s">
        <v>135</v>
      </c>
      <c r="C1032" s="5">
        <v>0</v>
      </c>
      <c r="D1032" s="5">
        <v>0</v>
      </c>
      <c r="E1032" s="5">
        <v>89292.24</v>
      </c>
      <c r="F1032" s="5">
        <v>0</v>
      </c>
      <c r="G1032" s="5">
        <v>89292.24</v>
      </c>
      <c r="H1032" s="5">
        <v>0</v>
      </c>
      <c r="I1032" s="5">
        <v>89292.24</v>
      </c>
      <c r="J1032" s="5">
        <v>0</v>
      </c>
    </row>
    <row r="1033" spans="1:10" hidden="1">
      <c r="A1033" s="182" t="s">
        <v>1850</v>
      </c>
      <c r="B1033" s="182" t="s">
        <v>1851</v>
      </c>
      <c r="C1033" s="5">
        <v>0</v>
      </c>
      <c r="D1033" s="5">
        <v>0</v>
      </c>
      <c r="E1033" s="5">
        <v>377713.2</v>
      </c>
      <c r="F1033" s="5">
        <v>57579.3</v>
      </c>
      <c r="G1033" s="5">
        <v>377713.2</v>
      </c>
      <c r="H1033" s="5">
        <v>57579.3</v>
      </c>
      <c r="I1033" s="5">
        <v>320133.90000000002</v>
      </c>
      <c r="J1033" s="5">
        <v>0</v>
      </c>
    </row>
    <row r="1034" spans="1:10" hidden="1">
      <c r="A1034" s="182" t="s">
        <v>141</v>
      </c>
      <c r="B1034" s="182" t="s">
        <v>142</v>
      </c>
      <c r="C1034" s="5">
        <v>0</v>
      </c>
      <c r="D1034" s="5">
        <v>0</v>
      </c>
      <c r="E1034" s="5">
        <v>204891.1</v>
      </c>
      <c r="F1034" s="5">
        <v>57579.3</v>
      </c>
      <c r="G1034" s="5">
        <v>204891.1</v>
      </c>
      <c r="H1034" s="5">
        <v>57579.3</v>
      </c>
      <c r="I1034" s="5">
        <v>147311.79999999999</v>
      </c>
      <c r="J1034" s="5">
        <v>0</v>
      </c>
    </row>
    <row r="1035" spans="1:10" hidden="1">
      <c r="A1035" s="182" t="s">
        <v>1852</v>
      </c>
      <c r="B1035" s="182" t="s">
        <v>142</v>
      </c>
      <c r="C1035" s="5">
        <v>0</v>
      </c>
      <c r="D1035" s="5">
        <v>0</v>
      </c>
      <c r="E1035" s="5">
        <v>204891.1</v>
      </c>
      <c r="F1035" s="5">
        <v>57579.3</v>
      </c>
      <c r="G1035" s="5">
        <v>204891.1</v>
      </c>
      <c r="H1035" s="5">
        <v>57579.3</v>
      </c>
      <c r="I1035" s="5">
        <v>147311.79999999999</v>
      </c>
      <c r="J1035" s="5">
        <v>0</v>
      </c>
    </row>
    <row r="1036" spans="1:10" hidden="1">
      <c r="A1036" s="182" t="s">
        <v>143</v>
      </c>
      <c r="B1036" s="182" t="s">
        <v>144</v>
      </c>
      <c r="C1036" s="5">
        <v>0</v>
      </c>
      <c r="D1036" s="5">
        <v>0</v>
      </c>
      <c r="E1036" s="5">
        <v>95156.62</v>
      </c>
      <c r="F1036" s="5">
        <v>0</v>
      </c>
      <c r="G1036" s="5">
        <v>95156.62</v>
      </c>
      <c r="H1036" s="5">
        <v>0</v>
      </c>
      <c r="I1036" s="5">
        <v>95156.62</v>
      </c>
      <c r="J1036" s="5">
        <v>0</v>
      </c>
    </row>
    <row r="1037" spans="1:10" hidden="1">
      <c r="A1037" s="182" t="s">
        <v>1853</v>
      </c>
      <c r="B1037" s="182" t="s">
        <v>144</v>
      </c>
      <c r="C1037" s="5">
        <v>0</v>
      </c>
      <c r="D1037" s="5">
        <v>0</v>
      </c>
      <c r="E1037" s="5">
        <v>95156.62</v>
      </c>
      <c r="F1037" s="5">
        <v>0</v>
      </c>
      <c r="G1037" s="5">
        <v>95156.62</v>
      </c>
      <c r="H1037" s="5">
        <v>0</v>
      </c>
      <c r="I1037" s="5">
        <v>95156.62</v>
      </c>
      <c r="J1037" s="5">
        <v>0</v>
      </c>
    </row>
    <row r="1038" spans="1:10" hidden="1">
      <c r="A1038" s="182" t="s">
        <v>145</v>
      </c>
      <c r="B1038" s="182" t="s">
        <v>146</v>
      </c>
      <c r="C1038" s="5">
        <v>0</v>
      </c>
      <c r="D1038" s="5">
        <v>0</v>
      </c>
      <c r="E1038" s="5">
        <v>16860.98</v>
      </c>
      <c r="F1038" s="5">
        <v>0</v>
      </c>
      <c r="G1038" s="5">
        <v>16860.98</v>
      </c>
      <c r="H1038" s="5">
        <v>0</v>
      </c>
      <c r="I1038" s="5">
        <v>16860.98</v>
      </c>
      <c r="J1038" s="5">
        <v>0</v>
      </c>
    </row>
    <row r="1039" spans="1:10" hidden="1">
      <c r="A1039" s="182" t="s">
        <v>1854</v>
      </c>
      <c r="B1039" s="182" t="s">
        <v>146</v>
      </c>
      <c r="C1039" s="5">
        <v>0</v>
      </c>
      <c r="D1039" s="5">
        <v>0</v>
      </c>
      <c r="E1039" s="5">
        <v>16860.98</v>
      </c>
      <c r="F1039" s="5">
        <v>0</v>
      </c>
      <c r="G1039" s="5">
        <v>16860.98</v>
      </c>
      <c r="H1039" s="5">
        <v>0</v>
      </c>
      <c r="I1039" s="5">
        <v>16860.98</v>
      </c>
      <c r="J1039" s="5">
        <v>0</v>
      </c>
    </row>
    <row r="1040" spans="1:10" hidden="1">
      <c r="A1040" s="182" t="s">
        <v>147</v>
      </c>
      <c r="B1040" s="182" t="s">
        <v>148</v>
      </c>
      <c r="C1040" s="5">
        <v>0</v>
      </c>
      <c r="D1040" s="5">
        <v>0</v>
      </c>
      <c r="E1040" s="5">
        <v>25825.05</v>
      </c>
      <c r="F1040" s="5">
        <v>0</v>
      </c>
      <c r="G1040" s="5">
        <v>25825.05</v>
      </c>
      <c r="H1040" s="5">
        <v>0</v>
      </c>
      <c r="I1040" s="5">
        <v>25825.05</v>
      </c>
      <c r="J1040" s="5">
        <v>0</v>
      </c>
    </row>
    <row r="1041" spans="1:10" hidden="1">
      <c r="A1041" s="182" t="s">
        <v>1855</v>
      </c>
      <c r="B1041" s="182" t="s">
        <v>148</v>
      </c>
      <c r="C1041" s="5">
        <v>0</v>
      </c>
      <c r="D1041" s="5">
        <v>0</v>
      </c>
      <c r="E1041" s="5">
        <v>25825.05</v>
      </c>
      <c r="F1041" s="5">
        <v>0</v>
      </c>
      <c r="G1041" s="5">
        <v>25825.05</v>
      </c>
      <c r="H1041" s="5">
        <v>0</v>
      </c>
      <c r="I1041" s="5">
        <v>25825.05</v>
      </c>
      <c r="J1041" s="5">
        <v>0</v>
      </c>
    </row>
    <row r="1042" spans="1:10" hidden="1">
      <c r="A1042" s="182" t="s">
        <v>297</v>
      </c>
      <c r="B1042" s="182" t="s">
        <v>298</v>
      </c>
      <c r="C1042" s="5">
        <v>0</v>
      </c>
      <c r="D1042" s="5">
        <v>0</v>
      </c>
      <c r="E1042" s="5">
        <v>30.33</v>
      </c>
      <c r="F1042" s="5">
        <v>0</v>
      </c>
      <c r="G1042" s="5">
        <v>30.33</v>
      </c>
      <c r="H1042" s="5">
        <v>0</v>
      </c>
      <c r="I1042" s="5">
        <v>30.33</v>
      </c>
      <c r="J1042" s="5">
        <v>0</v>
      </c>
    </row>
    <row r="1043" spans="1:10" hidden="1">
      <c r="A1043" s="182" t="s">
        <v>1856</v>
      </c>
      <c r="B1043" s="182" t="s">
        <v>298</v>
      </c>
      <c r="C1043" s="5">
        <v>0</v>
      </c>
      <c r="D1043" s="5">
        <v>0</v>
      </c>
      <c r="E1043" s="5">
        <v>30.33</v>
      </c>
      <c r="F1043" s="5">
        <v>0</v>
      </c>
      <c r="G1043" s="5">
        <v>30.33</v>
      </c>
      <c r="H1043" s="5">
        <v>0</v>
      </c>
      <c r="I1043" s="5">
        <v>30.33</v>
      </c>
      <c r="J1043" s="5">
        <v>0</v>
      </c>
    </row>
    <row r="1044" spans="1:10" hidden="1">
      <c r="A1044" s="182" t="s">
        <v>149</v>
      </c>
      <c r="B1044" s="182" t="s">
        <v>150</v>
      </c>
      <c r="C1044" s="5">
        <v>0</v>
      </c>
      <c r="D1044" s="5">
        <v>0</v>
      </c>
      <c r="E1044" s="5">
        <v>34949.120000000003</v>
      </c>
      <c r="F1044" s="5">
        <v>0</v>
      </c>
      <c r="G1044" s="5">
        <v>34949.120000000003</v>
      </c>
      <c r="H1044" s="5">
        <v>0</v>
      </c>
      <c r="I1044" s="5">
        <v>34949.120000000003</v>
      </c>
      <c r="J1044" s="5">
        <v>0</v>
      </c>
    </row>
    <row r="1045" spans="1:10" hidden="1">
      <c r="A1045" s="182" t="s">
        <v>1857</v>
      </c>
      <c r="B1045" s="182" t="s">
        <v>1858</v>
      </c>
      <c r="C1045" s="5">
        <v>0</v>
      </c>
      <c r="D1045" s="5">
        <v>0</v>
      </c>
      <c r="E1045" s="5">
        <v>34949.120000000003</v>
      </c>
      <c r="F1045" s="5">
        <v>0</v>
      </c>
      <c r="G1045" s="5">
        <v>34949.120000000003</v>
      </c>
      <c r="H1045" s="5">
        <v>0</v>
      </c>
      <c r="I1045" s="5">
        <v>34949.120000000003</v>
      </c>
      <c r="J1045" s="5">
        <v>0</v>
      </c>
    </row>
    <row r="1046" spans="1:10" hidden="1">
      <c r="A1046" s="182" t="s">
        <v>1859</v>
      </c>
      <c r="B1046" s="182" t="s">
        <v>1860</v>
      </c>
      <c r="C1046" s="5">
        <v>0</v>
      </c>
      <c r="D1046" s="5">
        <v>0</v>
      </c>
      <c r="E1046" s="5">
        <v>4996.33</v>
      </c>
      <c r="F1046" s="5">
        <v>0</v>
      </c>
      <c r="G1046" s="5">
        <v>4996.33</v>
      </c>
      <c r="H1046" s="5">
        <v>0</v>
      </c>
      <c r="I1046" s="5">
        <v>4996.33</v>
      </c>
      <c r="J1046" s="5">
        <v>0</v>
      </c>
    </row>
    <row r="1047" spans="1:10" hidden="1">
      <c r="A1047" s="182" t="s">
        <v>151</v>
      </c>
      <c r="B1047" s="182" t="s">
        <v>152</v>
      </c>
      <c r="C1047" s="5">
        <v>0</v>
      </c>
      <c r="D1047" s="5">
        <v>0</v>
      </c>
      <c r="E1047" s="5">
        <v>4236.58</v>
      </c>
      <c r="F1047" s="5">
        <v>0</v>
      </c>
      <c r="G1047" s="5">
        <v>4236.58</v>
      </c>
      <c r="H1047" s="5">
        <v>0</v>
      </c>
      <c r="I1047" s="5">
        <v>4236.58</v>
      </c>
      <c r="J1047" s="5">
        <v>0</v>
      </c>
    </row>
    <row r="1048" spans="1:10" hidden="1">
      <c r="A1048" s="182" t="s">
        <v>1861</v>
      </c>
      <c r="B1048" s="182" t="s">
        <v>152</v>
      </c>
      <c r="C1048" s="5">
        <v>0</v>
      </c>
      <c r="D1048" s="5">
        <v>0</v>
      </c>
      <c r="E1048" s="5">
        <v>4236.58</v>
      </c>
      <c r="F1048" s="5">
        <v>0</v>
      </c>
      <c r="G1048" s="5">
        <v>4236.58</v>
      </c>
      <c r="H1048" s="5">
        <v>0</v>
      </c>
      <c r="I1048" s="5">
        <v>4236.58</v>
      </c>
      <c r="J1048" s="5">
        <v>0</v>
      </c>
    </row>
    <row r="1049" spans="1:10" hidden="1">
      <c r="A1049" s="182" t="s">
        <v>153</v>
      </c>
      <c r="B1049" s="182" t="s">
        <v>154</v>
      </c>
      <c r="C1049" s="5">
        <v>0</v>
      </c>
      <c r="D1049" s="5">
        <v>0</v>
      </c>
      <c r="E1049" s="5">
        <v>759.75</v>
      </c>
      <c r="F1049" s="5">
        <v>0</v>
      </c>
      <c r="G1049" s="5">
        <v>759.75</v>
      </c>
      <c r="H1049" s="5">
        <v>0</v>
      </c>
      <c r="I1049" s="5">
        <v>759.75</v>
      </c>
      <c r="J1049" s="5">
        <v>0</v>
      </c>
    </row>
    <row r="1050" spans="1:10" hidden="1">
      <c r="A1050" s="182" t="s">
        <v>1862</v>
      </c>
      <c r="B1050" s="182" t="s">
        <v>154</v>
      </c>
      <c r="C1050" s="5">
        <v>0</v>
      </c>
      <c r="D1050" s="5">
        <v>0</v>
      </c>
      <c r="E1050" s="5">
        <v>759.75</v>
      </c>
      <c r="F1050" s="5">
        <v>0</v>
      </c>
      <c r="G1050" s="5">
        <v>759.75</v>
      </c>
      <c r="H1050" s="5">
        <v>0</v>
      </c>
      <c r="I1050" s="5">
        <v>759.75</v>
      </c>
      <c r="J1050" s="5">
        <v>0</v>
      </c>
    </row>
    <row r="1051" spans="1:10" hidden="1">
      <c r="A1051" s="182" t="s">
        <v>2341</v>
      </c>
      <c r="B1051" s="182" t="s">
        <v>2342</v>
      </c>
      <c r="C1051" s="5">
        <v>0</v>
      </c>
      <c r="D1051" s="5">
        <v>0</v>
      </c>
      <c r="E1051" s="5">
        <v>1575</v>
      </c>
      <c r="F1051" s="5">
        <v>0</v>
      </c>
      <c r="G1051" s="5">
        <v>1575</v>
      </c>
      <c r="H1051" s="5">
        <v>0</v>
      </c>
      <c r="I1051" s="5">
        <v>1575</v>
      </c>
      <c r="J1051" s="5">
        <v>0</v>
      </c>
    </row>
    <row r="1052" spans="1:10" hidden="1">
      <c r="A1052" s="182" t="s">
        <v>2343</v>
      </c>
      <c r="B1052" s="182" t="s">
        <v>299</v>
      </c>
      <c r="C1052" s="5">
        <v>0</v>
      </c>
      <c r="D1052" s="5">
        <v>0</v>
      </c>
      <c r="E1052" s="5">
        <v>1575</v>
      </c>
      <c r="F1052" s="5">
        <v>0</v>
      </c>
      <c r="G1052" s="5">
        <v>1575</v>
      </c>
      <c r="H1052" s="5">
        <v>0</v>
      </c>
      <c r="I1052" s="5">
        <v>1575</v>
      </c>
      <c r="J1052" s="5">
        <v>0</v>
      </c>
    </row>
    <row r="1053" spans="1:10" hidden="1">
      <c r="A1053" s="182" t="s">
        <v>2344</v>
      </c>
      <c r="B1053" s="182" t="s">
        <v>299</v>
      </c>
      <c r="C1053" s="5">
        <v>0</v>
      </c>
      <c r="D1053" s="5">
        <v>0</v>
      </c>
      <c r="E1053" s="5">
        <v>1575</v>
      </c>
      <c r="F1053" s="5">
        <v>0</v>
      </c>
      <c r="G1053" s="5">
        <v>1575</v>
      </c>
      <c r="H1053" s="5">
        <v>0</v>
      </c>
      <c r="I1053" s="5">
        <v>1575</v>
      </c>
      <c r="J1053" s="5">
        <v>0</v>
      </c>
    </row>
    <row r="1054" spans="1:10" hidden="1">
      <c r="A1054" s="182" t="s">
        <v>1863</v>
      </c>
      <c r="B1054" s="182" t="s">
        <v>1864</v>
      </c>
      <c r="C1054" s="5">
        <v>0</v>
      </c>
      <c r="D1054" s="5">
        <v>0</v>
      </c>
      <c r="E1054" s="5">
        <v>293304.64</v>
      </c>
      <c r="F1054" s="5">
        <v>0</v>
      </c>
      <c r="G1054" s="5">
        <v>293304.64</v>
      </c>
      <c r="H1054" s="5">
        <v>0</v>
      </c>
      <c r="I1054" s="5">
        <v>293304.64</v>
      </c>
      <c r="J1054" s="5">
        <v>0</v>
      </c>
    </row>
    <row r="1055" spans="1:10" hidden="1">
      <c r="A1055" s="182" t="s">
        <v>1865</v>
      </c>
      <c r="B1055" s="182" t="s">
        <v>1866</v>
      </c>
      <c r="C1055" s="5">
        <v>0</v>
      </c>
      <c r="D1055" s="5">
        <v>0</v>
      </c>
      <c r="E1055" s="5">
        <v>18505.560000000001</v>
      </c>
      <c r="F1055" s="5">
        <v>0</v>
      </c>
      <c r="G1055" s="5">
        <v>18505.560000000001</v>
      </c>
      <c r="H1055" s="5">
        <v>0</v>
      </c>
      <c r="I1055" s="5">
        <v>18505.560000000001</v>
      </c>
      <c r="J1055" s="5">
        <v>0</v>
      </c>
    </row>
    <row r="1056" spans="1:10" hidden="1">
      <c r="A1056" s="182" t="s">
        <v>155</v>
      </c>
      <c r="B1056" s="182" t="s">
        <v>156</v>
      </c>
      <c r="C1056" s="5">
        <v>0</v>
      </c>
      <c r="D1056" s="5">
        <v>0</v>
      </c>
      <c r="E1056" s="5">
        <v>505.92</v>
      </c>
      <c r="F1056" s="5">
        <v>0</v>
      </c>
      <c r="G1056" s="5">
        <v>505.92</v>
      </c>
      <c r="H1056" s="5">
        <v>0</v>
      </c>
      <c r="I1056" s="5">
        <v>505.92</v>
      </c>
      <c r="J1056" s="5">
        <v>0</v>
      </c>
    </row>
    <row r="1057" spans="1:10" hidden="1">
      <c r="A1057" s="182" t="s">
        <v>1867</v>
      </c>
      <c r="B1057" s="182" t="s">
        <v>156</v>
      </c>
      <c r="C1057" s="5">
        <v>0</v>
      </c>
      <c r="D1057" s="5">
        <v>0</v>
      </c>
      <c r="E1057" s="5">
        <v>505.92</v>
      </c>
      <c r="F1057" s="5">
        <v>0</v>
      </c>
      <c r="G1057" s="5">
        <v>505.92</v>
      </c>
      <c r="H1057" s="5">
        <v>0</v>
      </c>
      <c r="I1057" s="5">
        <v>505.92</v>
      </c>
      <c r="J1057" s="5">
        <v>0</v>
      </c>
    </row>
    <row r="1058" spans="1:10" hidden="1">
      <c r="A1058" s="182" t="s">
        <v>2589</v>
      </c>
      <c r="B1058" s="182" t="s">
        <v>2590</v>
      </c>
      <c r="C1058" s="5">
        <v>0</v>
      </c>
      <c r="D1058" s="5">
        <v>0</v>
      </c>
      <c r="E1058" s="5">
        <v>13499.64</v>
      </c>
      <c r="F1058" s="5">
        <v>0</v>
      </c>
      <c r="G1058" s="5">
        <v>13499.64</v>
      </c>
      <c r="H1058" s="5">
        <v>0</v>
      </c>
      <c r="I1058" s="5">
        <v>13499.64</v>
      </c>
      <c r="J1058" s="5">
        <v>0</v>
      </c>
    </row>
    <row r="1059" spans="1:10" hidden="1">
      <c r="A1059" s="182" t="s">
        <v>2591</v>
      </c>
      <c r="B1059" s="182" t="s">
        <v>2590</v>
      </c>
      <c r="C1059" s="5">
        <v>0</v>
      </c>
      <c r="D1059" s="5">
        <v>0</v>
      </c>
      <c r="E1059" s="5">
        <v>13499.64</v>
      </c>
      <c r="F1059" s="5">
        <v>0</v>
      </c>
      <c r="G1059" s="5">
        <v>13499.64</v>
      </c>
      <c r="H1059" s="5">
        <v>0</v>
      </c>
      <c r="I1059" s="5">
        <v>13499.64</v>
      </c>
      <c r="J1059" s="5">
        <v>0</v>
      </c>
    </row>
    <row r="1060" spans="1:10" hidden="1">
      <c r="A1060" s="182" t="s">
        <v>157</v>
      </c>
      <c r="B1060" s="182" t="s">
        <v>158</v>
      </c>
      <c r="C1060" s="5">
        <v>0</v>
      </c>
      <c r="D1060" s="5">
        <v>0</v>
      </c>
      <c r="E1060" s="5">
        <v>4500</v>
      </c>
      <c r="F1060" s="5">
        <v>0</v>
      </c>
      <c r="G1060" s="5">
        <v>4500</v>
      </c>
      <c r="H1060" s="5">
        <v>0</v>
      </c>
      <c r="I1060" s="5">
        <v>4500</v>
      </c>
      <c r="J1060" s="5">
        <v>0</v>
      </c>
    </row>
    <row r="1061" spans="1:10" hidden="1">
      <c r="A1061" s="182" t="s">
        <v>1868</v>
      </c>
      <c r="B1061" s="182" t="s">
        <v>158</v>
      </c>
      <c r="C1061" s="5">
        <v>0</v>
      </c>
      <c r="D1061" s="5">
        <v>0</v>
      </c>
      <c r="E1061" s="5">
        <v>4500</v>
      </c>
      <c r="F1061" s="5">
        <v>0</v>
      </c>
      <c r="G1061" s="5">
        <v>4500</v>
      </c>
      <c r="H1061" s="5">
        <v>0</v>
      </c>
      <c r="I1061" s="5">
        <v>4500</v>
      </c>
      <c r="J1061" s="5">
        <v>0</v>
      </c>
    </row>
    <row r="1062" spans="1:10" hidden="1">
      <c r="A1062" s="182" t="s">
        <v>1869</v>
      </c>
      <c r="B1062" s="182" t="s">
        <v>346</v>
      </c>
      <c r="C1062" s="5">
        <v>0</v>
      </c>
      <c r="D1062" s="5">
        <v>0</v>
      </c>
      <c r="E1062" s="5">
        <v>204652.5</v>
      </c>
      <c r="F1062" s="5">
        <v>0</v>
      </c>
      <c r="G1062" s="5">
        <v>204652.5</v>
      </c>
      <c r="H1062" s="5">
        <v>0</v>
      </c>
      <c r="I1062" s="5">
        <v>204652.5</v>
      </c>
      <c r="J1062" s="5">
        <v>0</v>
      </c>
    </row>
    <row r="1063" spans="1:10" hidden="1">
      <c r="A1063" s="182" t="s">
        <v>159</v>
      </c>
      <c r="B1063" s="182" t="s">
        <v>160</v>
      </c>
      <c r="C1063" s="5">
        <v>0</v>
      </c>
      <c r="D1063" s="5">
        <v>0</v>
      </c>
      <c r="E1063" s="5">
        <v>74452.5</v>
      </c>
      <c r="F1063" s="5">
        <v>0</v>
      </c>
      <c r="G1063" s="5">
        <v>74452.5</v>
      </c>
      <c r="H1063" s="5">
        <v>0</v>
      </c>
      <c r="I1063" s="5">
        <v>74452.5</v>
      </c>
      <c r="J1063" s="5">
        <v>0</v>
      </c>
    </row>
    <row r="1064" spans="1:10" hidden="1">
      <c r="A1064" s="182" t="s">
        <v>1870</v>
      </c>
      <c r="B1064" s="182" t="s">
        <v>160</v>
      </c>
      <c r="C1064" s="5">
        <v>0</v>
      </c>
      <c r="D1064" s="5">
        <v>0</v>
      </c>
      <c r="E1064" s="5">
        <v>74452.5</v>
      </c>
      <c r="F1064" s="5">
        <v>0</v>
      </c>
      <c r="G1064" s="5">
        <v>74452.5</v>
      </c>
      <c r="H1064" s="5">
        <v>0</v>
      </c>
      <c r="I1064" s="5">
        <v>74452.5</v>
      </c>
      <c r="J1064" s="5">
        <v>0</v>
      </c>
    </row>
    <row r="1065" spans="1:10" hidden="1">
      <c r="A1065" s="182" t="s">
        <v>161</v>
      </c>
      <c r="B1065" s="182" t="s">
        <v>162</v>
      </c>
      <c r="C1065" s="5">
        <v>0</v>
      </c>
      <c r="D1065" s="5">
        <v>0</v>
      </c>
      <c r="E1065" s="5">
        <v>130200</v>
      </c>
      <c r="F1065" s="5">
        <v>0</v>
      </c>
      <c r="G1065" s="5">
        <v>130200</v>
      </c>
      <c r="H1065" s="5">
        <v>0</v>
      </c>
      <c r="I1065" s="5">
        <v>130200</v>
      </c>
      <c r="J1065" s="5">
        <v>0</v>
      </c>
    </row>
    <row r="1066" spans="1:10" hidden="1">
      <c r="A1066" s="182" t="s">
        <v>1871</v>
      </c>
      <c r="B1066" s="182" t="s">
        <v>162</v>
      </c>
      <c r="C1066" s="5">
        <v>0</v>
      </c>
      <c r="D1066" s="5">
        <v>0</v>
      </c>
      <c r="E1066" s="5">
        <v>130200</v>
      </c>
      <c r="F1066" s="5">
        <v>0</v>
      </c>
      <c r="G1066" s="5">
        <v>130200</v>
      </c>
      <c r="H1066" s="5">
        <v>0</v>
      </c>
      <c r="I1066" s="5">
        <v>130200</v>
      </c>
      <c r="J1066" s="5">
        <v>0</v>
      </c>
    </row>
    <row r="1067" spans="1:10" hidden="1">
      <c r="A1067" s="182" t="s">
        <v>1872</v>
      </c>
      <c r="B1067" s="182" t="s">
        <v>1873</v>
      </c>
      <c r="C1067" s="5">
        <v>0</v>
      </c>
      <c r="D1067" s="5">
        <v>0</v>
      </c>
      <c r="E1067" s="5">
        <v>2102.2800000000002</v>
      </c>
      <c r="F1067" s="5">
        <v>0</v>
      </c>
      <c r="G1067" s="5">
        <v>2102.2800000000002</v>
      </c>
      <c r="H1067" s="5">
        <v>0</v>
      </c>
      <c r="I1067" s="5">
        <v>2102.2800000000002</v>
      </c>
      <c r="J1067" s="5">
        <v>0</v>
      </c>
    </row>
    <row r="1068" spans="1:10" hidden="1">
      <c r="A1068" s="182" t="s">
        <v>163</v>
      </c>
      <c r="B1068" s="182" t="s">
        <v>164</v>
      </c>
      <c r="C1068" s="5">
        <v>0</v>
      </c>
      <c r="D1068" s="5">
        <v>0</v>
      </c>
      <c r="E1068" s="5">
        <v>2102.2800000000002</v>
      </c>
      <c r="F1068" s="5">
        <v>0</v>
      </c>
      <c r="G1068" s="5">
        <v>2102.2800000000002</v>
      </c>
      <c r="H1068" s="5">
        <v>0</v>
      </c>
      <c r="I1068" s="5">
        <v>2102.2800000000002</v>
      </c>
      <c r="J1068" s="5">
        <v>0</v>
      </c>
    </row>
    <row r="1069" spans="1:10" hidden="1">
      <c r="A1069" s="182" t="s">
        <v>1874</v>
      </c>
      <c r="B1069" s="182" t="s">
        <v>164</v>
      </c>
      <c r="C1069" s="5">
        <v>0</v>
      </c>
      <c r="D1069" s="5">
        <v>0</v>
      </c>
      <c r="E1069" s="5">
        <v>2102.2800000000002</v>
      </c>
      <c r="F1069" s="5">
        <v>0</v>
      </c>
      <c r="G1069" s="5">
        <v>2102.2800000000002</v>
      </c>
      <c r="H1069" s="5">
        <v>0</v>
      </c>
      <c r="I1069" s="5">
        <v>2102.2800000000002</v>
      </c>
      <c r="J1069" s="5">
        <v>0</v>
      </c>
    </row>
    <row r="1070" spans="1:10" hidden="1">
      <c r="A1070" s="182" t="s">
        <v>1875</v>
      </c>
      <c r="B1070" s="182" t="s">
        <v>1876</v>
      </c>
      <c r="C1070" s="5">
        <v>0</v>
      </c>
      <c r="D1070" s="5">
        <v>0</v>
      </c>
      <c r="E1070" s="5">
        <v>31394.47</v>
      </c>
      <c r="F1070" s="5">
        <v>0</v>
      </c>
      <c r="G1070" s="5">
        <v>31394.47</v>
      </c>
      <c r="H1070" s="5">
        <v>0</v>
      </c>
      <c r="I1070" s="5">
        <v>31394.47</v>
      </c>
      <c r="J1070" s="5">
        <v>0</v>
      </c>
    </row>
    <row r="1071" spans="1:10" hidden="1">
      <c r="A1071" s="182" t="s">
        <v>300</v>
      </c>
      <c r="B1071" s="182" t="s">
        <v>301</v>
      </c>
      <c r="C1071" s="5">
        <v>0</v>
      </c>
      <c r="D1071" s="5">
        <v>0</v>
      </c>
      <c r="E1071" s="5">
        <v>31394.47</v>
      </c>
      <c r="F1071" s="5">
        <v>0</v>
      </c>
      <c r="G1071" s="5">
        <v>31394.47</v>
      </c>
      <c r="H1071" s="5">
        <v>0</v>
      </c>
      <c r="I1071" s="5">
        <v>31394.47</v>
      </c>
      <c r="J1071" s="5">
        <v>0</v>
      </c>
    </row>
    <row r="1072" spans="1:10" hidden="1">
      <c r="A1072" s="182" t="s">
        <v>1877</v>
      </c>
      <c r="B1072" s="182" t="s">
        <v>301</v>
      </c>
      <c r="C1072" s="5">
        <v>0</v>
      </c>
      <c r="D1072" s="5">
        <v>0</v>
      </c>
      <c r="E1072" s="5">
        <v>31394.47</v>
      </c>
      <c r="F1072" s="5">
        <v>0</v>
      </c>
      <c r="G1072" s="5">
        <v>31394.47</v>
      </c>
      <c r="H1072" s="5">
        <v>0</v>
      </c>
      <c r="I1072" s="5">
        <v>31394.47</v>
      </c>
      <c r="J1072" s="5">
        <v>0</v>
      </c>
    </row>
    <row r="1073" spans="1:10" hidden="1">
      <c r="A1073" s="182" t="s">
        <v>2345</v>
      </c>
      <c r="B1073" s="182" t="s">
        <v>2346</v>
      </c>
      <c r="C1073" s="5">
        <v>0</v>
      </c>
      <c r="D1073" s="5">
        <v>0</v>
      </c>
      <c r="E1073" s="5">
        <v>36649.83</v>
      </c>
      <c r="F1073" s="5">
        <v>0</v>
      </c>
      <c r="G1073" s="5">
        <v>36649.83</v>
      </c>
      <c r="H1073" s="5">
        <v>0</v>
      </c>
      <c r="I1073" s="5">
        <v>36649.83</v>
      </c>
      <c r="J1073" s="5">
        <v>0</v>
      </c>
    </row>
    <row r="1074" spans="1:10" hidden="1">
      <c r="A1074" s="182" t="s">
        <v>2592</v>
      </c>
      <c r="B1074" s="182" t="s">
        <v>2593</v>
      </c>
      <c r="C1074" s="5">
        <v>0</v>
      </c>
      <c r="D1074" s="5">
        <v>0</v>
      </c>
      <c r="E1074" s="5">
        <v>36649.83</v>
      </c>
      <c r="F1074" s="5">
        <v>0</v>
      </c>
      <c r="G1074" s="5">
        <v>36649.83</v>
      </c>
      <c r="H1074" s="5">
        <v>0</v>
      </c>
      <c r="I1074" s="5">
        <v>36649.83</v>
      </c>
      <c r="J1074" s="5">
        <v>0</v>
      </c>
    </row>
    <row r="1075" spans="1:10" hidden="1">
      <c r="A1075" s="182" t="s">
        <v>2594</v>
      </c>
      <c r="B1075" s="182" t="s">
        <v>2593</v>
      </c>
      <c r="C1075" s="5">
        <v>0</v>
      </c>
      <c r="D1075" s="5">
        <v>0</v>
      </c>
      <c r="E1075" s="5">
        <v>36649.83</v>
      </c>
      <c r="F1075" s="5">
        <v>0</v>
      </c>
      <c r="G1075" s="5">
        <v>36649.83</v>
      </c>
      <c r="H1075" s="5">
        <v>0</v>
      </c>
      <c r="I1075" s="5">
        <v>36649.83</v>
      </c>
      <c r="J1075" s="5">
        <v>0</v>
      </c>
    </row>
    <row r="1076" spans="1:10" hidden="1">
      <c r="A1076" s="182" t="s">
        <v>2595</v>
      </c>
      <c r="B1076" s="182" t="s">
        <v>1878</v>
      </c>
      <c r="C1076" s="5">
        <v>0</v>
      </c>
      <c r="D1076" s="5">
        <v>0</v>
      </c>
      <c r="E1076" s="5">
        <v>1905502.69</v>
      </c>
      <c r="F1076" s="5">
        <v>0</v>
      </c>
      <c r="G1076" s="5">
        <v>1905502.69</v>
      </c>
      <c r="H1076" s="5">
        <v>0</v>
      </c>
      <c r="I1076" s="5">
        <v>1905502.69</v>
      </c>
      <c r="J1076" s="5">
        <v>0</v>
      </c>
    </row>
    <row r="1077" spans="1:10" hidden="1">
      <c r="A1077" s="182" t="s">
        <v>1879</v>
      </c>
      <c r="B1077" s="182" t="s">
        <v>1880</v>
      </c>
      <c r="C1077" s="5">
        <v>0</v>
      </c>
      <c r="D1077" s="5">
        <v>0</v>
      </c>
      <c r="E1077" s="5">
        <v>1395359.39</v>
      </c>
      <c r="F1077" s="5">
        <v>0</v>
      </c>
      <c r="G1077" s="5">
        <v>1395359.39</v>
      </c>
      <c r="H1077" s="5">
        <v>0</v>
      </c>
      <c r="I1077" s="5">
        <v>1395359.39</v>
      </c>
      <c r="J1077" s="5">
        <v>0</v>
      </c>
    </row>
    <row r="1078" spans="1:10" hidden="1">
      <c r="A1078" s="182" t="s">
        <v>165</v>
      </c>
      <c r="B1078" s="182" t="s">
        <v>166</v>
      </c>
      <c r="C1078" s="5">
        <v>0</v>
      </c>
      <c r="D1078" s="5">
        <v>0</v>
      </c>
      <c r="E1078" s="5">
        <v>1395359.39</v>
      </c>
      <c r="F1078" s="5">
        <v>0</v>
      </c>
      <c r="G1078" s="5">
        <v>1395359.39</v>
      </c>
      <c r="H1078" s="5">
        <v>0</v>
      </c>
      <c r="I1078" s="5">
        <v>1395359.39</v>
      </c>
      <c r="J1078" s="5">
        <v>0</v>
      </c>
    </row>
    <row r="1079" spans="1:10" hidden="1">
      <c r="A1079" s="182" t="s">
        <v>1881</v>
      </c>
      <c r="B1079" s="182" t="s">
        <v>166</v>
      </c>
      <c r="C1079" s="5">
        <v>0</v>
      </c>
      <c r="D1079" s="5">
        <v>0</v>
      </c>
      <c r="E1079" s="5">
        <v>1395359.39</v>
      </c>
      <c r="F1079" s="5">
        <v>0</v>
      </c>
      <c r="G1079" s="5">
        <v>1395359.39</v>
      </c>
      <c r="H1079" s="5">
        <v>0</v>
      </c>
      <c r="I1079" s="5">
        <v>1395359.39</v>
      </c>
      <c r="J1079" s="5">
        <v>0</v>
      </c>
    </row>
    <row r="1080" spans="1:10" hidden="1">
      <c r="A1080" s="182" t="s">
        <v>1882</v>
      </c>
      <c r="B1080" s="182" t="s">
        <v>1883</v>
      </c>
      <c r="C1080" s="5">
        <v>0</v>
      </c>
      <c r="D1080" s="5">
        <v>0</v>
      </c>
      <c r="E1080" s="5">
        <v>27060.49</v>
      </c>
      <c r="F1080" s="5">
        <v>0</v>
      </c>
      <c r="G1080" s="5">
        <v>27060.49</v>
      </c>
      <c r="H1080" s="5">
        <v>0</v>
      </c>
      <c r="I1080" s="5">
        <v>27060.49</v>
      </c>
      <c r="J1080" s="5">
        <v>0</v>
      </c>
    </row>
    <row r="1081" spans="1:10" hidden="1">
      <c r="A1081" s="182" t="s">
        <v>167</v>
      </c>
      <c r="B1081" s="182" t="s">
        <v>168</v>
      </c>
      <c r="C1081" s="5">
        <v>0</v>
      </c>
      <c r="D1081" s="5">
        <v>0</v>
      </c>
      <c r="E1081" s="5">
        <v>4577.8999999999996</v>
      </c>
      <c r="F1081" s="5">
        <v>0</v>
      </c>
      <c r="G1081" s="5">
        <v>4577.8999999999996</v>
      </c>
      <c r="H1081" s="5">
        <v>0</v>
      </c>
      <c r="I1081" s="5">
        <v>4577.8999999999996</v>
      </c>
      <c r="J1081" s="5">
        <v>0</v>
      </c>
    </row>
    <row r="1082" spans="1:10" hidden="1">
      <c r="A1082" s="182" t="s">
        <v>1884</v>
      </c>
      <c r="B1082" s="182" t="s">
        <v>168</v>
      </c>
      <c r="C1082" s="5">
        <v>0</v>
      </c>
      <c r="D1082" s="5">
        <v>0</v>
      </c>
      <c r="E1082" s="5">
        <v>4577.8999999999996</v>
      </c>
      <c r="F1082" s="5">
        <v>0</v>
      </c>
      <c r="G1082" s="5">
        <v>4577.8999999999996</v>
      </c>
      <c r="H1082" s="5">
        <v>0</v>
      </c>
      <c r="I1082" s="5">
        <v>4577.8999999999996</v>
      </c>
      <c r="J1082" s="5">
        <v>0</v>
      </c>
    </row>
    <row r="1083" spans="1:10" hidden="1">
      <c r="A1083" s="182" t="s">
        <v>169</v>
      </c>
      <c r="B1083" s="182" t="s">
        <v>170</v>
      </c>
      <c r="C1083" s="5">
        <v>0</v>
      </c>
      <c r="D1083" s="5">
        <v>0</v>
      </c>
      <c r="E1083" s="5">
        <v>19123.580000000002</v>
      </c>
      <c r="F1083" s="5">
        <v>0</v>
      </c>
      <c r="G1083" s="5">
        <v>19123.580000000002</v>
      </c>
      <c r="H1083" s="5">
        <v>0</v>
      </c>
      <c r="I1083" s="5">
        <v>19123.580000000002</v>
      </c>
      <c r="J1083" s="5">
        <v>0</v>
      </c>
    </row>
    <row r="1084" spans="1:10" hidden="1">
      <c r="A1084" s="182" t="s">
        <v>1885</v>
      </c>
      <c r="B1084" s="182" t="s">
        <v>170</v>
      </c>
      <c r="C1084" s="5">
        <v>0</v>
      </c>
      <c r="D1084" s="5">
        <v>0</v>
      </c>
      <c r="E1084" s="5">
        <v>19123.580000000002</v>
      </c>
      <c r="F1084" s="5">
        <v>0</v>
      </c>
      <c r="G1084" s="5">
        <v>19123.580000000002</v>
      </c>
      <c r="H1084" s="5">
        <v>0</v>
      </c>
      <c r="I1084" s="5">
        <v>19123.580000000002</v>
      </c>
      <c r="J1084" s="5">
        <v>0</v>
      </c>
    </row>
    <row r="1085" spans="1:10" hidden="1">
      <c r="A1085" s="182" t="s">
        <v>171</v>
      </c>
      <c r="B1085" s="182" t="s">
        <v>172</v>
      </c>
      <c r="C1085" s="5">
        <v>0</v>
      </c>
      <c r="D1085" s="5">
        <v>0</v>
      </c>
      <c r="E1085" s="5">
        <v>2183.42</v>
      </c>
      <c r="F1085" s="5">
        <v>0</v>
      </c>
      <c r="G1085" s="5">
        <v>2183.42</v>
      </c>
      <c r="H1085" s="5">
        <v>0</v>
      </c>
      <c r="I1085" s="5">
        <v>2183.42</v>
      </c>
      <c r="J1085" s="5">
        <v>0</v>
      </c>
    </row>
    <row r="1086" spans="1:10" hidden="1">
      <c r="A1086" s="182" t="s">
        <v>1886</v>
      </c>
      <c r="B1086" s="182" t="s">
        <v>172</v>
      </c>
      <c r="C1086" s="5">
        <v>0</v>
      </c>
      <c r="D1086" s="5">
        <v>0</v>
      </c>
      <c r="E1086" s="5">
        <v>2183.42</v>
      </c>
      <c r="F1086" s="5">
        <v>0</v>
      </c>
      <c r="G1086" s="5">
        <v>2183.42</v>
      </c>
      <c r="H1086" s="5">
        <v>0</v>
      </c>
      <c r="I1086" s="5">
        <v>2183.42</v>
      </c>
      <c r="J1086" s="5">
        <v>0</v>
      </c>
    </row>
    <row r="1087" spans="1:10" hidden="1">
      <c r="A1087" s="182" t="s">
        <v>173</v>
      </c>
      <c r="B1087" s="182" t="s">
        <v>174</v>
      </c>
      <c r="C1087" s="5">
        <v>0</v>
      </c>
      <c r="D1087" s="5">
        <v>0</v>
      </c>
      <c r="E1087" s="5">
        <v>1175.5899999999999</v>
      </c>
      <c r="F1087" s="5">
        <v>0</v>
      </c>
      <c r="G1087" s="5">
        <v>1175.5899999999999</v>
      </c>
      <c r="H1087" s="5">
        <v>0</v>
      </c>
      <c r="I1087" s="5">
        <v>1175.5899999999999</v>
      </c>
      <c r="J1087" s="5">
        <v>0</v>
      </c>
    </row>
    <row r="1088" spans="1:10" hidden="1">
      <c r="A1088" s="182" t="s">
        <v>1887</v>
      </c>
      <c r="B1088" s="182" t="s">
        <v>174</v>
      </c>
      <c r="C1088" s="5">
        <v>0</v>
      </c>
      <c r="D1088" s="5">
        <v>0</v>
      </c>
      <c r="E1088" s="5">
        <v>1175.5899999999999</v>
      </c>
      <c r="F1088" s="5">
        <v>0</v>
      </c>
      <c r="G1088" s="5">
        <v>1175.5899999999999</v>
      </c>
      <c r="H1088" s="5">
        <v>0</v>
      </c>
      <c r="I1088" s="5">
        <v>1175.5899999999999</v>
      </c>
      <c r="J1088" s="5">
        <v>0</v>
      </c>
    </row>
    <row r="1089" spans="1:10" hidden="1">
      <c r="A1089" s="182" t="s">
        <v>1888</v>
      </c>
      <c r="B1089" s="182" t="s">
        <v>1889</v>
      </c>
      <c r="C1089" s="5">
        <v>0</v>
      </c>
      <c r="D1089" s="5">
        <v>0</v>
      </c>
      <c r="E1089" s="5">
        <v>19716.5</v>
      </c>
      <c r="F1089" s="5">
        <v>0</v>
      </c>
      <c r="G1089" s="5">
        <v>19716.5</v>
      </c>
      <c r="H1089" s="5">
        <v>0</v>
      </c>
      <c r="I1089" s="5">
        <v>19716.5</v>
      </c>
      <c r="J1089" s="5">
        <v>0</v>
      </c>
    </row>
    <row r="1090" spans="1:10" hidden="1">
      <c r="A1090" s="182" t="s">
        <v>175</v>
      </c>
      <c r="B1090" s="182" t="s">
        <v>176</v>
      </c>
      <c r="C1090" s="5">
        <v>0</v>
      </c>
      <c r="D1090" s="5">
        <v>0</v>
      </c>
      <c r="E1090" s="5">
        <v>19716.5</v>
      </c>
      <c r="F1090" s="5">
        <v>0</v>
      </c>
      <c r="G1090" s="5">
        <v>19716.5</v>
      </c>
      <c r="H1090" s="5">
        <v>0</v>
      </c>
      <c r="I1090" s="5">
        <v>19716.5</v>
      </c>
      <c r="J1090" s="5">
        <v>0</v>
      </c>
    </row>
    <row r="1091" spans="1:10" hidden="1">
      <c r="A1091" s="182" t="s">
        <v>1890</v>
      </c>
      <c r="B1091" s="182" t="s">
        <v>176</v>
      </c>
      <c r="C1091" s="5">
        <v>0</v>
      </c>
      <c r="D1091" s="5">
        <v>0</v>
      </c>
      <c r="E1091" s="5">
        <v>19716.5</v>
      </c>
      <c r="F1091" s="5">
        <v>0</v>
      </c>
      <c r="G1091" s="5">
        <v>19716.5</v>
      </c>
      <c r="H1091" s="5">
        <v>0</v>
      </c>
      <c r="I1091" s="5">
        <v>19716.5</v>
      </c>
      <c r="J1091" s="5">
        <v>0</v>
      </c>
    </row>
    <row r="1092" spans="1:10" hidden="1">
      <c r="A1092" s="182" t="s">
        <v>1891</v>
      </c>
      <c r="B1092" s="182" t="s">
        <v>355</v>
      </c>
      <c r="C1092" s="5">
        <v>0</v>
      </c>
      <c r="D1092" s="5">
        <v>0</v>
      </c>
      <c r="E1092" s="5">
        <v>2499</v>
      </c>
      <c r="F1092" s="5">
        <v>0</v>
      </c>
      <c r="G1092" s="5">
        <v>2499</v>
      </c>
      <c r="H1092" s="5">
        <v>0</v>
      </c>
      <c r="I1092" s="5">
        <v>2499</v>
      </c>
      <c r="J1092" s="5">
        <v>0</v>
      </c>
    </row>
    <row r="1093" spans="1:10" hidden="1">
      <c r="A1093" s="182" t="s">
        <v>177</v>
      </c>
      <c r="B1093" s="182" t="s">
        <v>178</v>
      </c>
      <c r="C1093" s="5">
        <v>0</v>
      </c>
      <c r="D1093" s="5">
        <v>0</v>
      </c>
      <c r="E1093" s="5">
        <v>2499</v>
      </c>
      <c r="F1093" s="5">
        <v>0</v>
      </c>
      <c r="G1093" s="5">
        <v>2499</v>
      </c>
      <c r="H1093" s="5">
        <v>0</v>
      </c>
      <c r="I1093" s="5">
        <v>2499</v>
      </c>
      <c r="J1093" s="5">
        <v>0</v>
      </c>
    </row>
    <row r="1094" spans="1:10" hidden="1">
      <c r="A1094" s="182" t="s">
        <v>1892</v>
      </c>
      <c r="B1094" s="182" t="s">
        <v>178</v>
      </c>
      <c r="C1094" s="5">
        <v>0</v>
      </c>
      <c r="D1094" s="5">
        <v>0</v>
      </c>
      <c r="E1094" s="5">
        <v>2499</v>
      </c>
      <c r="F1094" s="5">
        <v>0</v>
      </c>
      <c r="G1094" s="5">
        <v>2499</v>
      </c>
      <c r="H1094" s="5">
        <v>0</v>
      </c>
      <c r="I1094" s="5">
        <v>2499</v>
      </c>
      <c r="J1094" s="5">
        <v>0</v>
      </c>
    </row>
    <row r="1095" spans="1:10" hidden="1">
      <c r="A1095" s="182" t="s">
        <v>1893</v>
      </c>
      <c r="B1095" s="182" t="s">
        <v>1894</v>
      </c>
      <c r="C1095" s="5">
        <v>0</v>
      </c>
      <c r="D1095" s="5">
        <v>0</v>
      </c>
      <c r="E1095" s="5">
        <v>261367.93</v>
      </c>
      <c r="F1095" s="5">
        <v>0</v>
      </c>
      <c r="G1095" s="5">
        <v>261367.93</v>
      </c>
      <c r="H1095" s="5">
        <v>0</v>
      </c>
      <c r="I1095" s="5">
        <v>261367.93</v>
      </c>
      <c r="J1095" s="5">
        <v>0</v>
      </c>
    </row>
    <row r="1096" spans="1:10" hidden="1">
      <c r="A1096" s="182" t="s">
        <v>179</v>
      </c>
      <c r="B1096" s="182" t="s">
        <v>180</v>
      </c>
      <c r="C1096" s="5">
        <v>0</v>
      </c>
      <c r="D1096" s="5">
        <v>0</v>
      </c>
      <c r="E1096" s="5">
        <v>103730.96</v>
      </c>
      <c r="F1096" s="5">
        <v>0</v>
      </c>
      <c r="G1096" s="5">
        <v>103730.96</v>
      </c>
      <c r="H1096" s="5">
        <v>0</v>
      </c>
      <c r="I1096" s="5">
        <v>103730.96</v>
      </c>
      <c r="J1096" s="5">
        <v>0</v>
      </c>
    </row>
    <row r="1097" spans="1:10" hidden="1">
      <c r="A1097" s="182" t="s">
        <v>1895</v>
      </c>
      <c r="B1097" s="182" t="s">
        <v>180</v>
      </c>
      <c r="C1097" s="5">
        <v>0</v>
      </c>
      <c r="D1097" s="5">
        <v>0</v>
      </c>
      <c r="E1097" s="5">
        <v>103730.96</v>
      </c>
      <c r="F1097" s="5">
        <v>0</v>
      </c>
      <c r="G1097" s="5">
        <v>103730.96</v>
      </c>
      <c r="H1097" s="5">
        <v>0</v>
      </c>
      <c r="I1097" s="5">
        <v>103730.96</v>
      </c>
      <c r="J1097" s="5">
        <v>0</v>
      </c>
    </row>
    <row r="1098" spans="1:10" hidden="1">
      <c r="A1098" s="182" t="s">
        <v>181</v>
      </c>
      <c r="B1098" s="182" t="s">
        <v>182</v>
      </c>
      <c r="C1098" s="5">
        <v>0</v>
      </c>
      <c r="D1098" s="5">
        <v>0</v>
      </c>
      <c r="E1098" s="5">
        <v>67064.149999999994</v>
      </c>
      <c r="F1098" s="5">
        <v>0</v>
      </c>
      <c r="G1098" s="5">
        <v>67064.149999999994</v>
      </c>
      <c r="H1098" s="5">
        <v>0</v>
      </c>
      <c r="I1098" s="5">
        <v>67064.149999999994</v>
      </c>
      <c r="J1098" s="5">
        <v>0</v>
      </c>
    </row>
    <row r="1099" spans="1:10" hidden="1">
      <c r="A1099" s="182" t="s">
        <v>1896</v>
      </c>
      <c r="B1099" s="182" t="s">
        <v>182</v>
      </c>
      <c r="C1099" s="5">
        <v>0</v>
      </c>
      <c r="D1099" s="5">
        <v>0</v>
      </c>
      <c r="E1099" s="5">
        <v>42140.15</v>
      </c>
      <c r="F1099" s="5">
        <v>0</v>
      </c>
      <c r="G1099" s="5">
        <v>42140.15</v>
      </c>
      <c r="H1099" s="5">
        <v>0</v>
      </c>
      <c r="I1099" s="5">
        <v>42140.15</v>
      </c>
      <c r="J1099" s="5">
        <v>0</v>
      </c>
    </row>
    <row r="1100" spans="1:10" hidden="1">
      <c r="A1100" s="182" t="s">
        <v>2596</v>
      </c>
      <c r="B1100" s="182" t="s">
        <v>2597</v>
      </c>
      <c r="C1100" s="5">
        <v>0</v>
      </c>
      <c r="D1100" s="5">
        <v>0</v>
      </c>
      <c r="E1100" s="5">
        <v>24924</v>
      </c>
      <c r="F1100" s="5">
        <v>0</v>
      </c>
      <c r="G1100" s="5">
        <v>24924</v>
      </c>
      <c r="H1100" s="5">
        <v>0</v>
      </c>
      <c r="I1100" s="5">
        <v>24924</v>
      </c>
      <c r="J1100" s="5">
        <v>0</v>
      </c>
    </row>
    <row r="1101" spans="1:10" hidden="1">
      <c r="A1101" s="182" t="s">
        <v>183</v>
      </c>
      <c r="B1101" s="182" t="s">
        <v>184</v>
      </c>
      <c r="C1101" s="5">
        <v>0</v>
      </c>
      <c r="D1101" s="5">
        <v>0</v>
      </c>
      <c r="E1101" s="5">
        <v>32092.5</v>
      </c>
      <c r="F1101" s="5">
        <v>0</v>
      </c>
      <c r="G1101" s="5">
        <v>32092.5</v>
      </c>
      <c r="H1101" s="5">
        <v>0</v>
      </c>
      <c r="I1101" s="5">
        <v>32092.5</v>
      </c>
      <c r="J1101" s="5">
        <v>0</v>
      </c>
    </row>
    <row r="1102" spans="1:10" hidden="1">
      <c r="A1102" s="182" t="s">
        <v>1897</v>
      </c>
      <c r="B1102" s="182" t="s">
        <v>184</v>
      </c>
      <c r="C1102" s="5">
        <v>0</v>
      </c>
      <c r="D1102" s="5">
        <v>0</v>
      </c>
      <c r="E1102" s="5">
        <v>32092.5</v>
      </c>
      <c r="F1102" s="5">
        <v>0</v>
      </c>
      <c r="G1102" s="5">
        <v>32092.5</v>
      </c>
      <c r="H1102" s="5">
        <v>0</v>
      </c>
      <c r="I1102" s="5">
        <v>32092.5</v>
      </c>
      <c r="J1102" s="5">
        <v>0</v>
      </c>
    </row>
    <row r="1103" spans="1:10" hidden="1">
      <c r="A1103" s="182" t="s">
        <v>185</v>
      </c>
      <c r="B1103" s="182" t="s">
        <v>186</v>
      </c>
      <c r="C1103" s="5">
        <v>0</v>
      </c>
      <c r="D1103" s="5">
        <v>0</v>
      </c>
      <c r="E1103" s="5">
        <v>16692.560000000001</v>
      </c>
      <c r="F1103" s="5">
        <v>0</v>
      </c>
      <c r="G1103" s="5">
        <v>16692.560000000001</v>
      </c>
      <c r="H1103" s="5">
        <v>0</v>
      </c>
      <c r="I1103" s="5">
        <v>16692.560000000001</v>
      </c>
      <c r="J1103" s="5">
        <v>0</v>
      </c>
    </row>
    <row r="1104" spans="1:10" hidden="1">
      <c r="A1104" s="182" t="s">
        <v>1898</v>
      </c>
      <c r="B1104" s="182" t="s">
        <v>186</v>
      </c>
      <c r="C1104" s="5">
        <v>0</v>
      </c>
      <c r="D1104" s="5">
        <v>0</v>
      </c>
      <c r="E1104" s="5">
        <v>16692.560000000001</v>
      </c>
      <c r="F1104" s="5">
        <v>0</v>
      </c>
      <c r="G1104" s="5">
        <v>16692.560000000001</v>
      </c>
      <c r="H1104" s="5">
        <v>0</v>
      </c>
      <c r="I1104" s="5">
        <v>16692.560000000001</v>
      </c>
      <c r="J1104" s="5">
        <v>0</v>
      </c>
    </row>
    <row r="1105" spans="1:10" hidden="1">
      <c r="A1105" s="182" t="s">
        <v>332</v>
      </c>
      <c r="B1105" s="182" t="s">
        <v>333</v>
      </c>
      <c r="C1105" s="5">
        <v>0</v>
      </c>
      <c r="D1105" s="5">
        <v>0</v>
      </c>
      <c r="E1105" s="5">
        <v>12629.25</v>
      </c>
      <c r="F1105" s="5">
        <v>0</v>
      </c>
      <c r="G1105" s="5">
        <v>12629.25</v>
      </c>
      <c r="H1105" s="5">
        <v>0</v>
      </c>
      <c r="I1105" s="5">
        <v>12629.25</v>
      </c>
      <c r="J1105" s="5">
        <v>0</v>
      </c>
    </row>
    <row r="1106" spans="1:10" hidden="1">
      <c r="A1106" s="182" t="s">
        <v>1899</v>
      </c>
      <c r="B1106" s="182" t="s">
        <v>333</v>
      </c>
      <c r="C1106" s="5">
        <v>0</v>
      </c>
      <c r="D1106" s="5">
        <v>0</v>
      </c>
      <c r="E1106" s="5">
        <v>12629.25</v>
      </c>
      <c r="F1106" s="5">
        <v>0</v>
      </c>
      <c r="G1106" s="5">
        <v>12629.25</v>
      </c>
      <c r="H1106" s="5">
        <v>0</v>
      </c>
      <c r="I1106" s="5">
        <v>12629.25</v>
      </c>
      <c r="J1106" s="5">
        <v>0</v>
      </c>
    </row>
    <row r="1107" spans="1:10" hidden="1">
      <c r="A1107" s="182" t="s">
        <v>187</v>
      </c>
      <c r="B1107" s="182" t="s">
        <v>188</v>
      </c>
      <c r="C1107" s="5">
        <v>0</v>
      </c>
      <c r="D1107" s="5">
        <v>0</v>
      </c>
      <c r="E1107" s="5">
        <v>29158.51</v>
      </c>
      <c r="F1107" s="5">
        <v>0</v>
      </c>
      <c r="G1107" s="5">
        <v>29158.51</v>
      </c>
      <c r="H1107" s="5">
        <v>0</v>
      </c>
      <c r="I1107" s="5">
        <v>29158.51</v>
      </c>
      <c r="J1107" s="5">
        <v>0</v>
      </c>
    </row>
    <row r="1108" spans="1:10" hidden="1">
      <c r="A1108" s="182" t="s">
        <v>1900</v>
      </c>
      <c r="B1108" s="182" t="s">
        <v>188</v>
      </c>
      <c r="C1108" s="5">
        <v>0</v>
      </c>
      <c r="D1108" s="5">
        <v>0</v>
      </c>
      <c r="E1108" s="5">
        <v>29158.51</v>
      </c>
      <c r="F1108" s="5">
        <v>0</v>
      </c>
      <c r="G1108" s="5">
        <v>29158.51</v>
      </c>
      <c r="H1108" s="5">
        <v>0</v>
      </c>
      <c r="I1108" s="5">
        <v>29158.51</v>
      </c>
      <c r="J1108" s="5">
        <v>0</v>
      </c>
    </row>
    <row r="1109" spans="1:10" hidden="1">
      <c r="A1109" s="182" t="s">
        <v>1901</v>
      </c>
      <c r="B1109" s="182" t="s">
        <v>1902</v>
      </c>
      <c r="C1109" s="5">
        <v>0</v>
      </c>
      <c r="D1109" s="5">
        <v>0</v>
      </c>
      <c r="E1109" s="5">
        <v>158384.93</v>
      </c>
      <c r="F1109" s="5">
        <v>0</v>
      </c>
      <c r="G1109" s="5">
        <v>158384.93</v>
      </c>
      <c r="H1109" s="5">
        <v>0</v>
      </c>
      <c r="I1109" s="5">
        <v>158384.93</v>
      </c>
      <c r="J1109" s="5">
        <v>0</v>
      </c>
    </row>
    <row r="1110" spans="1:10" hidden="1">
      <c r="A1110" s="182" t="s">
        <v>2598</v>
      </c>
      <c r="B1110" s="182" t="s">
        <v>2599</v>
      </c>
      <c r="C1110" s="5">
        <v>0</v>
      </c>
      <c r="D1110" s="5">
        <v>0</v>
      </c>
      <c r="E1110" s="5">
        <v>4984.8</v>
      </c>
      <c r="F1110" s="5">
        <v>0</v>
      </c>
      <c r="G1110" s="5">
        <v>4984.8</v>
      </c>
      <c r="H1110" s="5">
        <v>0</v>
      </c>
      <c r="I1110" s="5">
        <v>4984.8</v>
      </c>
      <c r="J1110" s="5">
        <v>0</v>
      </c>
    </row>
    <row r="1111" spans="1:10" hidden="1">
      <c r="A1111" s="182" t="s">
        <v>2600</v>
      </c>
      <c r="B1111" s="182" t="s">
        <v>2599</v>
      </c>
      <c r="C1111" s="5">
        <v>0</v>
      </c>
      <c r="D1111" s="5">
        <v>0</v>
      </c>
      <c r="E1111" s="5">
        <v>4984.8</v>
      </c>
      <c r="F1111" s="5">
        <v>0</v>
      </c>
      <c r="G1111" s="5">
        <v>4984.8</v>
      </c>
      <c r="H1111" s="5">
        <v>0</v>
      </c>
      <c r="I1111" s="5">
        <v>4984.8</v>
      </c>
      <c r="J1111" s="5">
        <v>0</v>
      </c>
    </row>
    <row r="1112" spans="1:10" hidden="1">
      <c r="A1112" s="182" t="s">
        <v>189</v>
      </c>
      <c r="B1112" s="182" t="s">
        <v>190</v>
      </c>
      <c r="C1112" s="5">
        <v>0</v>
      </c>
      <c r="D1112" s="5">
        <v>0</v>
      </c>
      <c r="E1112" s="5">
        <v>95882</v>
      </c>
      <c r="F1112" s="5">
        <v>0</v>
      </c>
      <c r="G1112" s="5">
        <v>95882</v>
      </c>
      <c r="H1112" s="5">
        <v>0</v>
      </c>
      <c r="I1112" s="5">
        <v>95882</v>
      </c>
      <c r="J1112" s="5">
        <v>0</v>
      </c>
    </row>
    <row r="1113" spans="1:10" hidden="1">
      <c r="A1113" s="182" t="s">
        <v>1903</v>
      </c>
      <c r="B1113" s="182" t="s">
        <v>190</v>
      </c>
      <c r="C1113" s="5">
        <v>0</v>
      </c>
      <c r="D1113" s="5">
        <v>0</v>
      </c>
      <c r="E1113" s="5">
        <v>95882</v>
      </c>
      <c r="F1113" s="5">
        <v>0</v>
      </c>
      <c r="G1113" s="5">
        <v>95882</v>
      </c>
      <c r="H1113" s="5">
        <v>0</v>
      </c>
      <c r="I1113" s="5">
        <v>95882</v>
      </c>
      <c r="J1113" s="5">
        <v>0</v>
      </c>
    </row>
    <row r="1114" spans="1:10" hidden="1">
      <c r="A1114" s="182" t="s">
        <v>191</v>
      </c>
      <c r="B1114" s="182" t="s">
        <v>192</v>
      </c>
      <c r="C1114" s="5">
        <v>0</v>
      </c>
      <c r="D1114" s="5">
        <v>0</v>
      </c>
      <c r="E1114" s="5">
        <v>33616.879999999997</v>
      </c>
      <c r="F1114" s="5">
        <v>0</v>
      </c>
      <c r="G1114" s="5">
        <v>33616.879999999997</v>
      </c>
      <c r="H1114" s="5">
        <v>0</v>
      </c>
      <c r="I1114" s="5">
        <v>33616.879999999997</v>
      </c>
      <c r="J1114" s="5">
        <v>0</v>
      </c>
    </row>
    <row r="1115" spans="1:10" hidden="1">
      <c r="A1115" s="182" t="s">
        <v>1904</v>
      </c>
      <c r="B1115" s="182" t="s">
        <v>192</v>
      </c>
      <c r="C1115" s="5">
        <v>0</v>
      </c>
      <c r="D1115" s="5">
        <v>0</v>
      </c>
      <c r="E1115" s="5">
        <v>33616.879999999997</v>
      </c>
      <c r="F1115" s="5">
        <v>0</v>
      </c>
      <c r="G1115" s="5">
        <v>33616.879999999997</v>
      </c>
      <c r="H1115" s="5">
        <v>0</v>
      </c>
      <c r="I1115" s="5">
        <v>33616.879999999997</v>
      </c>
      <c r="J1115" s="5">
        <v>0</v>
      </c>
    </row>
    <row r="1116" spans="1:10" hidden="1">
      <c r="A1116" s="182" t="s">
        <v>193</v>
      </c>
      <c r="B1116" s="182" t="s">
        <v>194</v>
      </c>
      <c r="C1116" s="5">
        <v>0</v>
      </c>
      <c r="D1116" s="5">
        <v>0</v>
      </c>
      <c r="E1116" s="5">
        <v>23901.25</v>
      </c>
      <c r="F1116" s="5">
        <v>0</v>
      </c>
      <c r="G1116" s="5">
        <v>23901.25</v>
      </c>
      <c r="H1116" s="5">
        <v>0</v>
      </c>
      <c r="I1116" s="5">
        <v>23901.25</v>
      </c>
      <c r="J1116" s="5">
        <v>0</v>
      </c>
    </row>
    <row r="1117" spans="1:10" hidden="1">
      <c r="A1117" s="182" t="s">
        <v>1905</v>
      </c>
      <c r="B1117" s="182" t="s">
        <v>194</v>
      </c>
      <c r="C1117" s="5">
        <v>0</v>
      </c>
      <c r="D1117" s="5">
        <v>0</v>
      </c>
      <c r="E1117" s="5">
        <v>23901.25</v>
      </c>
      <c r="F1117" s="5">
        <v>0</v>
      </c>
      <c r="G1117" s="5">
        <v>23901.25</v>
      </c>
      <c r="H1117" s="5">
        <v>0</v>
      </c>
      <c r="I1117" s="5">
        <v>23901.25</v>
      </c>
      <c r="J1117" s="5">
        <v>0</v>
      </c>
    </row>
    <row r="1118" spans="1:10" hidden="1">
      <c r="A1118" s="182" t="s">
        <v>1906</v>
      </c>
      <c r="B1118" s="182" t="s">
        <v>1907</v>
      </c>
      <c r="C1118" s="5">
        <v>0</v>
      </c>
      <c r="D1118" s="5">
        <v>0</v>
      </c>
      <c r="E1118" s="5">
        <v>41114.449999999997</v>
      </c>
      <c r="F1118" s="5">
        <v>0</v>
      </c>
      <c r="G1118" s="5">
        <v>41114.449999999997</v>
      </c>
      <c r="H1118" s="5">
        <v>0</v>
      </c>
      <c r="I1118" s="5">
        <v>41114.449999999997</v>
      </c>
      <c r="J1118" s="5">
        <v>0</v>
      </c>
    </row>
    <row r="1119" spans="1:10" hidden="1">
      <c r="A1119" s="182" t="s">
        <v>359</v>
      </c>
      <c r="B1119" s="182" t="s">
        <v>360</v>
      </c>
      <c r="C1119" s="5">
        <v>0</v>
      </c>
      <c r="D1119" s="5">
        <v>0</v>
      </c>
      <c r="E1119" s="5">
        <v>20148.759999999998</v>
      </c>
      <c r="F1119" s="5">
        <v>0</v>
      </c>
      <c r="G1119" s="5">
        <v>20148.759999999998</v>
      </c>
      <c r="H1119" s="5">
        <v>0</v>
      </c>
      <c r="I1119" s="5">
        <v>20148.759999999998</v>
      </c>
      <c r="J1119" s="5">
        <v>0</v>
      </c>
    </row>
    <row r="1120" spans="1:10" hidden="1">
      <c r="A1120" s="182" t="s">
        <v>1908</v>
      </c>
      <c r="B1120" s="182" t="s">
        <v>360</v>
      </c>
      <c r="C1120" s="5">
        <v>0</v>
      </c>
      <c r="D1120" s="5">
        <v>0</v>
      </c>
      <c r="E1120" s="5">
        <v>20148.759999999998</v>
      </c>
      <c r="F1120" s="5">
        <v>0</v>
      </c>
      <c r="G1120" s="5">
        <v>20148.759999999998</v>
      </c>
      <c r="H1120" s="5">
        <v>0</v>
      </c>
      <c r="I1120" s="5">
        <v>20148.759999999998</v>
      </c>
      <c r="J1120" s="5">
        <v>0</v>
      </c>
    </row>
    <row r="1121" spans="1:10" hidden="1">
      <c r="A1121" s="182" t="s">
        <v>334</v>
      </c>
      <c r="B1121" s="182" t="s">
        <v>335</v>
      </c>
      <c r="C1121" s="5">
        <v>0</v>
      </c>
      <c r="D1121" s="5">
        <v>0</v>
      </c>
      <c r="E1121" s="5">
        <v>20965.689999999999</v>
      </c>
      <c r="F1121" s="5">
        <v>0</v>
      </c>
      <c r="G1121" s="5">
        <v>20965.689999999999</v>
      </c>
      <c r="H1121" s="5">
        <v>0</v>
      </c>
      <c r="I1121" s="5">
        <v>20965.689999999999</v>
      </c>
      <c r="J1121" s="5">
        <v>0</v>
      </c>
    </row>
    <row r="1122" spans="1:10" hidden="1">
      <c r="A1122" s="182" t="s">
        <v>1909</v>
      </c>
      <c r="B1122" s="182" t="s">
        <v>335</v>
      </c>
      <c r="C1122" s="5">
        <v>0</v>
      </c>
      <c r="D1122" s="5">
        <v>0</v>
      </c>
      <c r="E1122" s="5">
        <v>20965.689999999999</v>
      </c>
      <c r="F1122" s="5">
        <v>0</v>
      </c>
      <c r="G1122" s="5">
        <v>20965.689999999999</v>
      </c>
      <c r="H1122" s="5">
        <v>0</v>
      </c>
      <c r="I1122" s="5">
        <v>20965.689999999999</v>
      </c>
      <c r="J1122" s="5">
        <v>0</v>
      </c>
    </row>
    <row r="1123" spans="1:10" hidden="1">
      <c r="A1123" s="182" t="s">
        <v>1910</v>
      </c>
      <c r="B1123" s="182" t="s">
        <v>1911</v>
      </c>
      <c r="C1123" s="5">
        <v>0</v>
      </c>
      <c r="D1123" s="5">
        <v>0</v>
      </c>
      <c r="E1123" s="5">
        <v>16516.75</v>
      </c>
      <c r="F1123" s="5">
        <v>0</v>
      </c>
      <c r="G1123" s="5">
        <v>16516.75</v>
      </c>
      <c r="H1123" s="5">
        <v>0</v>
      </c>
      <c r="I1123" s="5">
        <v>16516.75</v>
      </c>
      <c r="J1123" s="5">
        <v>0</v>
      </c>
    </row>
    <row r="1124" spans="1:10" hidden="1">
      <c r="A1124" s="182" t="s">
        <v>1912</v>
      </c>
      <c r="B1124" s="182" t="s">
        <v>356</v>
      </c>
      <c r="C1124" s="5">
        <v>0</v>
      </c>
      <c r="D1124" s="5">
        <v>0</v>
      </c>
      <c r="E1124" s="5">
        <v>16003.56</v>
      </c>
      <c r="F1124" s="5">
        <v>0</v>
      </c>
      <c r="G1124" s="5">
        <v>16003.56</v>
      </c>
      <c r="H1124" s="5">
        <v>0</v>
      </c>
      <c r="I1124" s="5">
        <v>16003.56</v>
      </c>
      <c r="J1124" s="5">
        <v>0</v>
      </c>
    </row>
    <row r="1125" spans="1:10" hidden="1">
      <c r="A1125" s="182" t="s">
        <v>195</v>
      </c>
      <c r="B1125" s="182" t="s">
        <v>196</v>
      </c>
      <c r="C1125" s="5">
        <v>0</v>
      </c>
      <c r="D1125" s="5">
        <v>0</v>
      </c>
      <c r="E1125" s="5">
        <v>2884.8</v>
      </c>
      <c r="F1125" s="5">
        <v>0</v>
      </c>
      <c r="G1125" s="5">
        <v>2884.8</v>
      </c>
      <c r="H1125" s="5">
        <v>0</v>
      </c>
      <c r="I1125" s="5">
        <v>2884.8</v>
      </c>
      <c r="J1125" s="5">
        <v>0</v>
      </c>
    </row>
    <row r="1126" spans="1:10" hidden="1">
      <c r="A1126" s="182" t="s">
        <v>1913</v>
      </c>
      <c r="B1126" s="182" t="s">
        <v>196</v>
      </c>
      <c r="C1126" s="5">
        <v>0</v>
      </c>
      <c r="D1126" s="5">
        <v>0</v>
      </c>
      <c r="E1126" s="5">
        <v>2884.8</v>
      </c>
      <c r="F1126" s="5">
        <v>0</v>
      </c>
      <c r="G1126" s="5">
        <v>2884.8</v>
      </c>
      <c r="H1126" s="5">
        <v>0</v>
      </c>
      <c r="I1126" s="5">
        <v>2884.8</v>
      </c>
      <c r="J1126" s="5">
        <v>0</v>
      </c>
    </row>
    <row r="1127" spans="1:10" hidden="1">
      <c r="A1127" s="182" t="s">
        <v>197</v>
      </c>
      <c r="B1127" s="182" t="s">
        <v>198</v>
      </c>
      <c r="C1127" s="5">
        <v>0</v>
      </c>
      <c r="D1127" s="5">
        <v>0</v>
      </c>
      <c r="E1127" s="5">
        <v>4844</v>
      </c>
      <c r="F1127" s="5">
        <v>0</v>
      </c>
      <c r="G1127" s="5">
        <v>4844</v>
      </c>
      <c r="H1127" s="5">
        <v>0</v>
      </c>
      <c r="I1127" s="5">
        <v>4844</v>
      </c>
      <c r="J1127" s="5">
        <v>0</v>
      </c>
    </row>
    <row r="1128" spans="1:10" hidden="1">
      <c r="A1128" s="182" t="s">
        <v>1914</v>
      </c>
      <c r="B1128" s="182" t="s">
        <v>198</v>
      </c>
      <c r="C1128" s="5">
        <v>0</v>
      </c>
      <c r="D1128" s="5">
        <v>0</v>
      </c>
      <c r="E1128" s="5">
        <v>4844</v>
      </c>
      <c r="F1128" s="5">
        <v>0</v>
      </c>
      <c r="G1128" s="5">
        <v>4844</v>
      </c>
      <c r="H1128" s="5">
        <v>0</v>
      </c>
      <c r="I1128" s="5">
        <v>4844</v>
      </c>
      <c r="J1128" s="5">
        <v>0</v>
      </c>
    </row>
    <row r="1129" spans="1:10" hidden="1">
      <c r="A1129" s="182" t="s">
        <v>199</v>
      </c>
      <c r="B1129" s="182" t="s">
        <v>200</v>
      </c>
      <c r="C1129" s="5">
        <v>0</v>
      </c>
      <c r="D1129" s="5">
        <v>0</v>
      </c>
      <c r="E1129" s="5">
        <v>8274.76</v>
      </c>
      <c r="F1129" s="5">
        <v>0</v>
      </c>
      <c r="G1129" s="5">
        <v>8274.76</v>
      </c>
      <c r="H1129" s="5">
        <v>0</v>
      </c>
      <c r="I1129" s="5">
        <v>8274.76</v>
      </c>
      <c r="J1129" s="5">
        <v>0</v>
      </c>
    </row>
    <row r="1130" spans="1:10" hidden="1">
      <c r="A1130" s="182" t="s">
        <v>1915</v>
      </c>
      <c r="B1130" s="182" t="s">
        <v>200</v>
      </c>
      <c r="C1130" s="5">
        <v>0</v>
      </c>
      <c r="D1130" s="5">
        <v>0</v>
      </c>
      <c r="E1130" s="5">
        <v>8274.76</v>
      </c>
      <c r="F1130" s="5">
        <v>0</v>
      </c>
      <c r="G1130" s="5">
        <v>8274.76</v>
      </c>
      <c r="H1130" s="5">
        <v>0</v>
      </c>
      <c r="I1130" s="5">
        <v>8274.76</v>
      </c>
      <c r="J1130" s="5">
        <v>0</v>
      </c>
    </row>
    <row r="1131" spans="1:10" hidden="1">
      <c r="A1131" s="182" t="s">
        <v>1916</v>
      </c>
      <c r="B1131" s="182" t="s">
        <v>1917</v>
      </c>
      <c r="C1131" s="5">
        <v>0</v>
      </c>
      <c r="D1131" s="5">
        <v>0</v>
      </c>
      <c r="E1131" s="5">
        <v>513.19000000000005</v>
      </c>
      <c r="F1131" s="5">
        <v>0</v>
      </c>
      <c r="G1131" s="5">
        <v>513.19000000000005</v>
      </c>
      <c r="H1131" s="5">
        <v>0</v>
      </c>
      <c r="I1131" s="5">
        <v>513.19000000000005</v>
      </c>
      <c r="J1131" s="5">
        <v>0</v>
      </c>
    </row>
    <row r="1132" spans="1:10" hidden="1">
      <c r="A1132" s="182" t="s">
        <v>201</v>
      </c>
      <c r="B1132" s="182" t="s">
        <v>202</v>
      </c>
      <c r="C1132" s="5">
        <v>0</v>
      </c>
      <c r="D1132" s="5">
        <v>0</v>
      </c>
      <c r="E1132" s="5">
        <v>513.19000000000005</v>
      </c>
      <c r="F1132" s="5">
        <v>0</v>
      </c>
      <c r="G1132" s="5">
        <v>513.19000000000005</v>
      </c>
      <c r="H1132" s="5">
        <v>0</v>
      </c>
      <c r="I1132" s="5">
        <v>513.19000000000005</v>
      </c>
      <c r="J1132" s="5">
        <v>0</v>
      </c>
    </row>
    <row r="1133" spans="1:10" hidden="1">
      <c r="A1133" s="182" t="s">
        <v>1918</v>
      </c>
      <c r="B1133" s="182" t="s">
        <v>202</v>
      </c>
      <c r="C1133" s="5">
        <v>0</v>
      </c>
      <c r="D1133" s="5">
        <v>0</v>
      </c>
      <c r="E1133" s="5">
        <v>513.19000000000005</v>
      </c>
      <c r="F1133" s="5">
        <v>0</v>
      </c>
      <c r="G1133" s="5">
        <v>513.19000000000005</v>
      </c>
      <c r="H1133" s="5">
        <v>0</v>
      </c>
      <c r="I1133" s="5">
        <v>513.19000000000005</v>
      </c>
      <c r="J1133" s="5">
        <v>0</v>
      </c>
    </row>
    <row r="1134" spans="1:10" hidden="1">
      <c r="A1134" s="182" t="s">
        <v>1919</v>
      </c>
      <c r="B1134" s="182" t="s">
        <v>1920</v>
      </c>
      <c r="C1134" s="5">
        <v>0</v>
      </c>
      <c r="D1134" s="5">
        <v>0</v>
      </c>
      <c r="E1134" s="5">
        <v>491828.7</v>
      </c>
      <c r="F1134" s="5">
        <v>0</v>
      </c>
      <c r="G1134" s="5">
        <v>491828.7</v>
      </c>
      <c r="H1134" s="5">
        <v>0</v>
      </c>
      <c r="I1134" s="5">
        <v>491828.7</v>
      </c>
      <c r="J1134" s="5">
        <v>0</v>
      </c>
    </row>
    <row r="1135" spans="1:10" hidden="1">
      <c r="A1135" s="182" t="s">
        <v>2601</v>
      </c>
      <c r="B1135" s="182" t="s">
        <v>2602</v>
      </c>
      <c r="C1135" s="5">
        <v>0</v>
      </c>
      <c r="D1135" s="5">
        <v>0</v>
      </c>
      <c r="E1135" s="5">
        <v>52414.37</v>
      </c>
      <c r="F1135" s="5">
        <v>0</v>
      </c>
      <c r="G1135" s="5">
        <v>52414.37</v>
      </c>
      <c r="H1135" s="5">
        <v>0</v>
      </c>
      <c r="I1135" s="5">
        <v>52414.37</v>
      </c>
      <c r="J1135" s="5">
        <v>0</v>
      </c>
    </row>
    <row r="1136" spans="1:10" hidden="1">
      <c r="A1136" s="182" t="s">
        <v>2603</v>
      </c>
      <c r="B1136" s="182" t="s">
        <v>2604</v>
      </c>
      <c r="C1136" s="5">
        <v>0</v>
      </c>
      <c r="D1136" s="5">
        <v>0</v>
      </c>
      <c r="E1136" s="5">
        <v>52042.37</v>
      </c>
      <c r="F1136" s="5">
        <v>0</v>
      </c>
      <c r="G1136" s="5">
        <v>52042.37</v>
      </c>
      <c r="H1136" s="5">
        <v>0</v>
      </c>
      <c r="I1136" s="5">
        <v>52042.37</v>
      </c>
      <c r="J1136" s="5">
        <v>0</v>
      </c>
    </row>
    <row r="1137" spans="1:10" hidden="1">
      <c r="A1137" s="182" t="s">
        <v>2605</v>
      </c>
      <c r="B1137" s="182" t="s">
        <v>2604</v>
      </c>
      <c r="C1137" s="5">
        <v>0</v>
      </c>
      <c r="D1137" s="5">
        <v>0</v>
      </c>
      <c r="E1137" s="5">
        <v>52042.37</v>
      </c>
      <c r="F1137" s="5">
        <v>0</v>
      </c>
      <c r="G1137" s="5">
        <v>52042.37</v>
      </c>
      <c r="H1137" s="5">
        <v>0</v>
      </c>
      <c r="I1137" s="5">
        <v>52042.37</v>
      </c>
      <c r="J1137" s="5">
        <v>0</v>
      </c>
    </row>
    <row r="1138" spans="1:10" hidden="1">
      <c r="A1138" s="182" t="s">
        <v>2606</v>
      </c>
      <c r="B1138" s="182" t="s">
        <v>2607</v>
      </c>
      <c r="C1138" s="5">
        <v>0</v>
      </c>
      <c r="D1138" s="5">
        <v>0</v>
      </c>
      <c r="E1138" s="5">
        <v>372</v>
      </c>
      <c r="F1138" s="5">
        <v>0</v>
      </c>
      <c r="G1138" s="5">
        <v>372</v>
      </c>
      <c r="H1138" s="5">
        <v>0</v>
      </c>
      <c r="I1138" s="5">
        <v>372</v>
      </c>
      <c r="J1138" s="5">
        <v>0</v>
      </c>
    </row>
    <row r="1139" spans="1:10" hidden="1">
      <c r="A1139" s="182" t="s">
        <v>2608</v>
      </c>
      <c r="B1139" s="182" t="s">
        <v>2607</v>
      </c>
      <c r="C1139" s="5">
        <v>0</v>
      </c>
      <c r="D1139" s="5">
        <v>0</v>
      </c>
      <c r="E1139" s="5">
        <v>372</v>
      </c>
      <c r="F1139" s="5">
        <v>0</v>
      </c>
      <c r="G1139" s="5">
        <v>372</v>
      </c>
      <c r="H1139" s="5">
        <v>0</v>
      </c>
      <c r="I1139" s="5">
        <v>372</v>
      </c>
      <c r="J1139" s="5">
        <v>0</v>
      </c>
    </row>
    <row r="1140" spans="1:10" hidden="1">
      <c r="A1140" s="182" t="s">
        <v>1921</v>
      </c>
      <c r="B1140" s="182" t="s">
        <v>1922</v>
      </c>
      <c r="C1140" s="5">
        <v>0</v>
      </c>
      <c r="D1140" s="5">
        <v>0</v>
      </c>
      <c r="E1140" s="5">
        <v>1117.45</v>
      </c>
      <c r="F1140" s="5">
        <v>0</v>
      </c>
      <c r="G1140" s="5">
        <v>1117.45</v>
      </c>
      <c r="H1140" s="5">
        <v>0</v>
      </c>
      <c r="I1140" s="5">
        <v>1117.45</v>
      </c>
      <c r="J1140" s="5">
        <v>0</v>
      </c>
    </row>
    <row r="1141" spans="1:10" hidden="1">
      <c r="A1141" s="182" t="s">
        <v>203</v>
      </c>
      <c r="B1141" s="182" t="s">
        <v>204</v>
      </c>
      <c r="C1141" s="5">
        <v>0</v>
      </c>
      <c r="D1141" s="5">
        <v>0</v>
      </c>
      <c r="E1141" s="5">
        <v>496.03</v>
      </c>
      <c r="F1141" s="5">
        <v>0</v>
      </c>
      <c r="G1141" s="5">
        <v>496.03</v>
      </c>
      <c r="H1141" s="5">
        <v>0</v>
      </c>
      <c r="I1141" s="5">
        <v>496.03</v>
      </c>
      <c r="J1141" s="5">
        <v>0</v>
      </c>
    </row>
    <row r="1142" spans="1:10" hidden="1">
      <c r="A1142" s="182" t="s">
        <v>1923</v>
      </c>
      <c r="B1142" s="182" t="s">
        <v>204</v>
      </c>
      <c r="C1142" s="5">
        <v>0</v>
      </c>
      <c r="D1142" s="5">
        <v>0</v>
      </c>
      <c r="E1142" s="5">
        <v>496.03</v>
      </c>
      <c r="F1142" s="5">
        <v>0</v>
      </c>
      <c r="G1142" s="5">
        <v>496.03</v>
      </c>
      <c r="H1142" s="5">
        <v>0</v>
      </c>
      <c r="I1142" s="5">
        <v>496.03</v>
      </c>
      <c r="J1142" s="5">
        <v>0</v>
      </c>
    </row>
    <row r="1143" spans="1:10" hidden="1">
      <c r="A1143" s="182" t="s">
        <v>205</v>
      </c>
      <c r="B1143" s="182" t="s">
        <v>206</v>
      </c>
      <c r="C1143" s="5">
        <v>0</v>
      </c>
      <c r="D1143" s="5">
        <v>0</v>
      </c>
      <c r="E1143" s="5">
        <v>621.41999999999996</v>
      </c>
      <c r="F1143" s="5">
        <v>0</v>
      </c>
      <c r="G1143" s="5">
        <v>621.41999999999996</v>
      </c>
      <c r="H1143" s="5">
        <v>0</v>
      </c>
      <c r="I1143" s="5">
        <v>621.41999999999996</v>
      </c>
      <c r="J1143" s="5">
        <v>0</v>
      </c>
    </row>
    <row r="1144" spans="1:10" hidden="1">
      <c r="A1144" s="182" t="s">
        <v>1924</v>
      </c>
      <c r="B1144" s="182" t="s">
        <v>206</v>
      </c>
      <c r="C1144" s="5">
        <v>0</v>
      </c>
      <c r="D1144" s="5">
        <v>0</v>
      </c>
      <c r="E1144" s="5">
        <v>621.41999999999996</v>
      </c>
      <c r="F1144" s="5">
        <v>0</v>
      </c>
      <c r="G1144" s="5">
        <v>621.41999999999996</v>
      </c>
      <c r="H1144" s="5">
        <v>0</v>
      </c>
      <c r="I1144" s="5">
        <v>621.41999999999996</v>
      </c>
      <c r="J1144" s="5">
        <v>0</v>
      </c>
    </row>
    <row r="1145" spans="1:10" hidden="1">
      <c r="A1145" s="182" t="s">
        <v>1925</v>
      </c>
      <c r="B1145" s="182" t="s">
        <v>1926</v>
      </c>
      <c r="C1145" s="5">
        <v>0</v>
      </c>
      <c r="D1145" s="5">
        <v>0</v>
      </c>
      <c r="E1145" s="5">
        <v>3979.15</v>
      </c>
      <c r="F1145" s="5">
        <v>0</v>
      </c>
      <c r="G1145" s="5">
        <v>3979.15</v>
      </c>
      <c r="H1145" s="5">
        <v>0</v>
      </c>
      <c r="I1145" s="5">
        <v>3979.15</v>
      </c>
      <c r="J1145" s="5">
        <v>0</v>
      </c>
    </row>
    <row r="1146" spans="1:10" hidden="1">
      <c r="A1146" s="182" t="s">
        <v>207</v>
      </c>
      <c r="B1146" s="182" t="s">
        <v>208</v>
      </c>
      <c r="C1146" s="5">
        <v>0</v>
      </c>
      <c r="D1146" s="5">
        <v>0</v>
      </c>
      <c r="E1146" s="5">
        <v>802.65</v>
      </c>
      <c r="F1146" s="5">
        <v>0</v>
      </c>
      <c r="G1146" s="5">
        <v>802.65</v>
      </c>
      <c r="H1146" s="5">
        <v>0</v>
      </c>
      <c r="I1146" s="5">
        <v>802.65</v>
      </c>
      <c r="J1146" s="5">
        <v>0</v>
      </c>
    </row>
    <row r="1147" spans="1:10" hidden="1">
      <c r="A1147" s="182" t="s">
        <v>1927</v>
      </c>
      <c r="B1147" s="182" t="s">
        <v>208</v>
      </c>
      <c r="C1147" s="5">
        <v>0</v>
      </c>
      <c r="D1147" s="5">
        <v>0</v>
      </c>
      <c r="E1147" s="5">
        <v>802.65</v>
      </c>
      <c r="F1147" s="5">
        <v>0</v>
      </c>
      <c r="G1147" s="5">
        <v>802.65</v>
      </c>
      <c r="H1147" s="5">
        <v>0</v>
      </c>
      <c r="I1147" s="5">
        <v>802.65</v>
      </c>
      <c r="J1147" s="5">
        <v>0</v>
      </c>
    </row>
    <row r="1148" spans="1:10" hidden="1">
      <c r="A1148" s="182" t="s">
        <v>2609</v>
      </c>
      <c r="B1148" s="182" t="s">
        <v>2610</v>
      </c>
      <c r="C1148" s="5">
        <v>0</v>
      </c>
      <c r="D1148" s="5">
        <v>0</v>
      </c>
      <c r="E1148" s="5">
        <v>1612.9</v>
      </c>
      <c r="F1148" s="5">
        <v>0</v>
      </c>
      <c r="G1148" s="5">
        <v>1612.9</v>
      </c>
      <c r="H1148" s="5">
        <v>0</v>
      </c>
      <c r="I1148" s="5">
        <v>1612.9</v>
      </c>
      <c r="J1148" s="5">
        <v>0</v>
      </c>
    </row>
    <row r="1149" spans="1:10" hidden="1">
      <c r="A1149" s="182" t="s">
        <v>2611</v>
      </c>
      <c r="B1149" s="182" t="s">
        <v>2610</v>
      </c>
      <c r="C1149" s="5">
        <v>0</v>
      </c>
      <c r="D1149" s="5">
        <v>0</v>
      </c>
      <c r="E1149" s="5">
        <v>1612.9</v>
      </c>
      <c r="F1149" s="5">
        <v>0</v>
      </c>
      <c r="G1149" s="5">
        <v>1612.9</v>
      </c>
      <c r="H1149" s="5">
        <v>0</v>
      </c>
      <c r="I1149" s="5">
        <v>1612.9</v>
      </c>
      <c r="J1149" s="5">
        <v>0</v>
      </c>
    </row>
    <row r="1150" spans="1:10" hidden="1">
      <c r="A1150" s="182" t="s">
        <v>209</v>
      </c>
      <c r="B1150" s="182" t="s">
        <v>210</v>
      </c>
      <c r="C1150" s="5">
        <v>0</v>
      </c>
      <c r="D1150" s="5">
        <v>0</v>
      </c>
      <c r="E1150" s="5">
        <v>1563.6</v>
      </c>
      <c r="F1150" s="5">
        <v>0</v>
      </c>
      <c r="G1150" s="5">
        <v>1563.6</v>
      </c>
      <c r="H1150" s="5">
        <v>0</v>
      </c>
      <c r="I1150" s="5">
        <v>1563.6</v>
      </c>
      <c r="J1150" s="5">
        <v>0</v>
      </c>
    </row>
    <row r="1151" spans="1:10" hidden="1">
      <c r="A1151" s="182" t="s">
        <v>1928</v>
      </c>
      <c r="B1151" s="182" t="s">
        <v>210</v>
      </c>
      <c r="C1151" s="5">
        <v>0</v>
      </c>
      <c r="D1151" s="5">
        <v>0</v>
      </c>
      <c r="E1151" s="5">
        <v>1563.6</v>
      </c>
      <c r="F1151" s="5">
        <v>0</v>
      </c>
      <c r="G1151" s="5">
        <v>1563.6</v>
      </c>
      <c r="H1151" s="5">
        <v>0</v>
      </c>
      <c r="I1151" s="5">
        <v>1563.6</v>
      </c>
      <c r="J1151" s="5">
        <v>0</v>
      </c>
    </row>
    <row r="1152" spans="1:10" hidden="1">
      <c r="A1152" s="182" t="s">
        <v>1929</v>
      </c>
      <c r="B1152" s="182" t="s">
        <v>347</v>
      </c>
      <c r="C1152" s="5">
        <v>0</v>
      </c>
      <c r="D1152" s="5">
        <v>0</v>
      </c>
      <c r="E1152" s="5">
        <v>3483.96</v>
      </c>
      <c r="F1152" s="5">
        <v>0</v>
      </c>
      <c r="G1152" s="5">
        <v>3483.96</v>
      </c>
      <c r="H1152" s="5">
        <v>0</v>
      </c>
      <c r="I1152" s="5">
        <v>3483.96</v>
      </c>
      <c r="J1152" s="5">
        <v>0</v>
      </c>
    </row>
    <row r="1153" spans="1:10" hidden="1">
      <c r="A1153" s="182" t="s">
        <v>211</v>
      </c>
      <c r="B1153" s="182" t="s">
        <v>212</v>
      </c>
      <c r="C1153" s="5">
        <v>0</v>
      </c>
      <c r="D1153" s="5">
        <v>0</v>
      </c>
      <c r="E1153" s="5">
        <v>2048</v>
      </c>
      <c r="F1153" s="5">
        <v>0</v>
      </c>
      <c r="G1153" s="5">
        <v>2048</v>
      </c>
      <c r="H1153" s="5">
        <v>0</v>
      </c>
      <c r="I1153" s="5">
        <v>2048</v>
      </c>
      <c r="J1153" s="5">
        <v>0</v>
      </c>
    </row>
    <row r="1154" spans="1:10" hidden="1">
      <c r="A1154" s="182" t="s">
        <v>1930</v>
      </c>
      <c r="B1154" s="182" t="s">
        <v>212</v>
      </c>
      <c r="C1154" s="5">
        <v>0</v>
      </c>
      <c r="D1154" s="5">
        <v>0</v>
      </c>
      <c r="E1154" s="5">
        <v>2048</v>
      </c>
      <c r="F1154" s="5">
        <v>0</v>
      </c>
      <c r="G1154" s="5">
        <v>2048</v>
      </c>
      <c r="H1154" s="5">
        <v>0</v>
      </c>
      <c r="I1154" s="5">
        <v>2048</v>
      </c>
      <c r="J1154" s="5">
        <v>0</v>
      </c>
    </row>
    <row r="1155" spans="1:10" hidden="1">
      <c r="A1155" s="182" t="s">
        <v>263</v>
      </c>
      <c r="B1155" s="182" t="s">
        <v>264</v>
      </c>
      <c r="C1155" s="5">
        <v>0</v>
      </c>
      <c r="D1155" s="5">
        <v>0</v>
      </c>
      <c r="E1155" s="5">
        <v>1435.96</v>
      </c>
      <c r="F1155" s="5">
        <v>0</v>
      </c>
      <c r="G1155" s="5">
        <v>1435.96</v>
      </c>
      <c r="H1155" s="5">
        <v>0</v>
      </c>
      <c r="I1155" s="5">
        <v>1435.96</v>
      </c>
      <c r="J1155" s="5">
        <v>0</v>
      </c>
    </row>
    <row r="1156" spans="1:10" hidden="1">
      <c r="A1156" s="182" t="s">
        <v>1931</v>
      </c>
      <c r="B1156" s="182" t="s">
        <v>264</v>
      </c>
      <c r="C1156" s="5">
        <v>0</v>
      </c>
      <c r="D1156" s="5">
        <v>0</v>
      </c>
      <c r="E1156" s="5">
        <v>1435.96</v>
      </c>
      <c r="F1156" s="5">
        <v>0</v>
      </c>
      <c r="G1156" s="5">
        <v>1435.96</v>
      </c>
      <c r="H1156" s="5">
        <v>0</v>
      </c>
      <c r="I1156" s="5">
        <v>1435.96</v>
      </c>
      <c r="J1156" s="5">
        <v>0</v>
      </c>
    </row>
    <row r="1157" spans="1:10" hidden="1">
      <c r="A1157" s="182" t="s">
        <v>2612</v>
      </c>
      <c r="B1157" s="182" t="s">
        <v>2613</v>
      </c>
      <c r="C1157" s="5">
        <v>0</v>
      </c>
      <c r="D1157" s="5">
        <v>0</v>
      </c>
      <c r="E1157" s="5">
        <v>3667.25</v>
      </c>
      <c r="F1157" s="5">
        <v>0</v>
      </c>
      <c r="G1157" s="5">
        <v>3667.25</v>
      </c>
      <c r="H1157" s="5">
        <v>0</v>
      </c>
      <c r="I1157" s="5">
        <v>3667.25</v>
      </c>
      <c r="J1157" s="5">
        <v>0</v>
      </c>
    </row>
    <row r="1158" spans="1:10" hidden="1">
      <c r="A1158" s="182" t="s">
        <v>2614</v>
      </c>
      <c r="B1158" s="182" t="s">
        <v>2615</v>
      </c>
      <c r="C1158" s="5">
        <v>0</v>
      </c>
      <c r="D1158" s="5">
        <v>0</v>
      </c>
      <c r="E1158" s="5">
        <v>3667.25</v>
      </c>
      <c r="F1158" s="5">
        <v>0</v>
      </c>
      <c r="G1158" s="5">
        <v>3667.25</v>
      </c>
      <c r="H1158" s="5">
        <v>0</v>
      </c>
      <c r="I1158" s="5">
        <v>3667.25</v>
      </c>
      <c r="J1158" s="5">
        <v>0</v>
      </c>
    </row>
    <row r="1159" spans="1:10" hidden="1">
      <c r="A1159" s="182" t="s">
        <v>2616</v>
      </c>
      <c r="B1159" s="182" t="s">
        <v>2615</v>
      </c>
      <c r="C1159" s="5">
        <v>0</v>
      </c>
      <c r="D1159" s="5">
        <v>0</v>
      </c>
      <c r="E1159" s="5">
        <v>3667.25</v>
      </c>
      <c r="F1159" s="5">
        <v>0</v>
      </c>
      <c r="G1159" s="5">
        <v>3667.25</v>
      </c>
      <c r="H1159" s="5">
        <v>0</v>
      </c>
      <c r="I1159" s="5">
        <v>3667.25</v>
      </c>
      <c r="J1159" s="5">
        <v>0</v>
      </c>
    </row>
    <row r="1160" spans="1:10" hidden="1">
      <c r="A1160" s="182" t="s">
        <v>1932</v>
      </c>
      <c r="B1160" s="182" t="s">
        <v>348</v>
      </c>
      <c r="C1160" s="5">
        <v>0</v>
      </c>
      <c r="D1160" s="5">
        <v>0</v>
      </c>
      <c r="E1160" s="5">
        <v>17121.740000000002</v>
      </c>
      <c r="F1160" s="5">
        <v>0</v>
      </c>
      <c r="G1160" s="5">
        <v>17121.740000000002</v>
      </c>
      <c r="H1160" s="5">
        <v>0</v>
      </c>
      <c r="I1160" s="5">
        <v>17121.740000000002</v>
      </c>
      <c r="J1160" s="5">
        <v>0</v>
      </c>
    </row>
    <row r="1161" spans="1:10" hidden="1">
      <c r="A1161" s="182" t="s">
        <v>361</v>
      </c>
      <c r="B1161" s="182" t="s">
        <v>357</v>
      </c>
      <c r="C1161" s="5">
        <v>0</v>
      </c>
      <c r="D1161" s="5">
        <v>0</v>
      </c>
      <c r="E1161" s="5">
        <v>567.91999999999996</v>
      </c>
      <c r="F1161" s="5">
        <v>0</v>
      </c>
      <c r="G1161" s="5">
        <v>567.91999999999996</v>
      </c>
      <c r="H1161" s="5">
        <v>0</v>
      </c>
      <c r="I1161" s="5">
        <v>567.91999999999996</v>
      </c>
      <c r="J1161" s="5">
        <v>0</v>
      </c>
    </row>
    <row r="1162" spans="1:10" hidden="1">
      <c r="A1162" s="182" t="s">
        <v>1933</v>
      </c>
      <c r="B1162" s="182" t="s">
        <v>357</v>
      </c>
      <c r="C1162" s="5">
        <v>0</v>
      </c>
      <c r="D1162" s="5">
        <v>0</v>
      </c>
      <c r="E1162" s="5">
        <v>567.91999999999996</v>
      </c>
      <c r="F1162" s="5">
        <v>0</v>
      </c>
      <c r="G1162" s="5">
        <v>567.91999999999996</v>
      </c>
      <c r="H1162" s="5">
        <v>0</v>
      </c>
      <c r="I1162" s="5">
        <v>567.91999999999996</v>
      </c>
      <c r="J1162" s="5">
        <v>0</v>
      </c>
    </row>
    <row r="1163" spans="1:10" hidden="1">
      <c r="A1163" s="182" t="s">
        <v>213</v>
      </c>
      <c r="B1163" s="182" t="s">
        <v>214</v>
      </c>
      <c r="C1163" s="5">
        <v>0</v>
      </c>
      <c r="D1163" s="5">
        <v>0</v>
      </c>
      <c r="E1163" s="5">
        <v>13947.76</v>
      </c>
      <c r="F1163" s="5">
        <v>0</v>
      </c>
      <c r="G1163" s="5">
        <v>13947.76</v>
      </c>
      <c r="H1163" s="5">
        <v>0</v>
      </c>
      <c r="I1163" s="5">
        <v>13947.76</v>
      </c>
      <c r="J1163" s="5">
        <v>0</v>
      </c>
    </row>
    <row r="1164" spans="1:10" hidden="1">
      <c r="A1164" s="182" t="s">
        <v>1934</v>
      </c>
      <c r="B1164" s="182" t="s">
        <v>214</v>
      </c>
      <c r="C1164" s="5">
        <v>0</v>
      </c>
      <c r="D1164" s="5">
        <v>0</v>
      </c>
      <c r="E1164" s="5">
        <v>13947.76</v>
      </c>
      <c r="F1164" s="5">
        <v>0</v>
      </c>
      <c r="G1164" s="5">
        <v>13947.76</v>
      </c>
      <c r="H1164" s="5">
        <v>0</v>
      </c>
      <c r="I1164" s="5">
        <v>13947.76</v>
      </c>
      <c r="J1164" s="5">
        <v>0</v>
      </c>
    </row>
    <row r="1165" spans="1:10" hidden="1">
      <c r="A1165" s="182" t="s">
        <v>215</v>
      </c>
      <c r="B1165" s="182" t="s">
        <v>216</v>
      </c>
      <c r="C1165" s="5">
        <v>0</v>
      </c>
      <c r="D1165" s="5">
        <v>0</v>
      </c>
      <c r="E1165" s="5">
        <v>2606.06</v>
      </c>
      <c r="F1165" s="5">
        <v>0</v>
      </c>
      <c r="G1165" s="5">
        <v>2606.06</v>
      </c>
      <c r="H1165" s="5">
        <v>0</v>
      </c>
      <c r="I1165" s="5">
        <v>2606.06</v>
      </c>
      <c r="J1165" s="5">
        <v>0</v>
      </c>
    </row>
    <row r="1166" spans="1:10" hidden="1">
      <c r="A1166" s="182" t="s">
        <v>1935</v>
      </c>
      <c r="B1166" s="182" t="s">
        <v>216</v>
      </c>
      <c r="C1166" s="5">
        <v>0</v>
      </c>
      <c r="D1166" s="5">
        <v>0</v>
      </c>
      <c r="E1166" s="5">
        <v>2606.06</v>
      </c>
      <c r="F1166" s="5">
        <v>0</v>
      </c>
      <c r="G1166" s="5">
        <v>2606.06</v>
      </c>
      <c r="H1166" s="5">
        <v>0</v>
      </c>
      <c r="I1166" s="5">
        <v>2606.06</v>
      </c>
      <c r="J1166" s="5">
        <v>0</v>
      </c>
    </row>
    <row r="1167" spans="1:10" hidden="1">
      <c r="A1167" s="182" t="s">
        <v>2617</v>
      </c>
      <c r="B1167" s="182" t="s">
        <v>1936</v>
      </c>
      <c r="C1167" s="5">
        <v>0</v>
      </c>
      <c r="D1167" s="5">
        <v>0</v>
      </c>
      <c r="E1167" s="5">
        <v>2353.52</v>
      </c>
      <c r="F1167" s="5">
        <v>0</v>
      </c>
      <c r="G1167" s="5">
        <v>2353.52</v>
      </c>
      <c r="H1167" s="5">
        <v>0</v>
      </c>
      <c r="I1167" s="5">
        <v>2353.52</v>
      </c>
      <c r="J1167" s="5">
        <v>0</v>
      </c>
    </row>
    <row r="1168" spans="1:10" hidden="1">
      <c r="A1168" s="182" t="s">
        <v>2618</v>
      </c>
      <c r="B1168" s="182" t="s">
        <v>302</v>
      </c>
      <c r="C1168" s="5">
        <v>0</v>
      </c>
      <c r="D1168" s="5">
        <v>0</v>
      </c>
      <c r="E1168" s="5">
        <v>1984</v>
      </c>
      <c r="F1168" s="5">
        <v>0</v>
      </c>
      <c r="G1168" s="5">
        <v>1984</v>
      </c>
      <c r="H1168" s="5">
        <v>0</v>
      </c>
      <c r="I1168" s="5">
        <v>1984</v>
      </c>
      <c r="J1168" s="5">
        <v>0</v>
      </c>
    </row>
    <row r="1169" spans="1:10" hidden="1">
      <c r="A1169" s="182" t="s">
        <v>2619</v>
      </c>
      <c r="B1169" s="182" t="s">
        <v>302</v>
      </c>
      <c r="C1169" s="5">
        <v>0</v>
      </c>
      <c r="D1169" s="5">
        <v>0</v>
      </c>
      <c r="E1169" s="5">
        <v>1984</v>
      </c>
      <c r="F1169" s="5">
        <v>0</v>
      </c>
      <c r="G1169" s="5">
        <v>1984</v>
      </c>
      <c r="H1169" s="5">
        <v>0</v>
      </c>
      <c r="I1169" s="5">
        <v>1984</v>
      </c>
      <c r="J1169" s="5">
        <v>0</v>
      </c>
    </row>
    <row r="1170" spans="1:10" hidden="1">
      <c r="A1170" s="182" t="s">
        <v>2620</v>
      </c>
      <c r="B1170" s="182" t="s">
        <v>2621</v>
      </c>
      <c r="C1170" s="5">
        <v>0</v>
      </c>
      <c r="D1170" s="5">
        <v>0</v>
      </c>
      <c r="E1170" s="5">
        <v>369.52</v>
      </c>
      <c r="F1170" s="5">
        <v>0</v>
      </c>
      <c r="G1170" s="5">
        <v>369.52</v>
      </c>
      <c r="H1170" s="5">
        <v>0</v>
      </c>
      <c r="I1170" s="5">
        <v>369.52</v>
      </c>
      <c r="J1170" s="5">
        <v>0</v>
      </c>
    </row>
    <row r="1171" spans="1:10" hidden="1">
      <c r="A1171" s="182" t="s">
        <v>2622</v>
      </c>
      <c r="B1171" s="182" t="s">
        <v>2621</v>
      </c>
      <c r="C1171" s="5">
        <v>0</v>
      </c>
      <c r="D1171" s="5">
        <v>0</v>
      </c>
      <c r="E1171" s="5">
        <v>369.52</v>
      </c>
      <c r="F1171" s="5">
        <v>0</v>
      </c>
      <c r="G1171" s="5">
        <v>369.52</v>
      </c>
      <c r="H1171" s="5">
        <v>0</v>
      </c>
      <c r="I1171" s="5">
        <v>369.52</v>
      </c>
      <c r="J1171" s="5">
        <v>0</v>
      </c>
    </row>
    <row r="1172" spans="1:10" hidden="1">
      <c r="A1172" s="182" t="s">
        <v>1937</v>
      </c>
      <c r="B1172" s="182" t="s">
        <v>1938</v>
      </c>
      <c r="C1172" s="5">
        <v>0</v>
      </c>
      <c r="D1172" s="5">
        <v>0</v>
      </c>
      <c r="E1172" s="5">
        <v>17168.98</v>
      </c>
      <c r="F1172" s="5">
        <v>0</v>
      </c>
      <c r="G1172" s="5">
        <v>17168.98</v>
      </c>
      <c r="H1172" s="5">
        <v>0</v>
      </c>
      <c r="I1172" s="5">
        <v>17168.98</v>
      </c>
      <c r="J1172" s="5">
        <v>0</v>
      </c>
    </row>
    <row r="1173" spans="1:10" hidden="1">
      <c r="A1173" s="182" t="s">
        <v>265</v>
      </c>
      <c r="B1173" s="182" t="s">
        <v>266</v>
      </c>
      <c r="C1173" s="5">
        <v>0</v>
      </c>
      <c r="D1173" s="5">
        <v>0</v>
      </c>
      <c r="E1173" s="5">
        <v>17168.98</v>
      </c>
      <c r="F1173" s="5">
        <v>0</v>
      </c>
      <c r="G1173" s="5">
        <v>17168.98</v>
      </c>
      <c r="H1173" s="5">
        <v>0</v>
      </c>
      <c r="I1173" s="5">
        <v>17168.98</v>
      </c>
      <c r="J1173" s="5">
        <v>0</v>
      </c>
    </row>
    <row r="1174" spans="1:10" hidden="1">
      <c r="A1174" s="182" t="s">
        <v>1939</v>
      </c>
      <c r="B1174" s="182" t="s">
        <v>266</v>
      </c>
      <c r="C1174" s="5">
        <v>0</v>
      </c>
      <c r="D1174" s="5">
        <v>0</v>
      </c>
      <c r="E1174" s="5">
        <v>17168.98</v>
      </c>
      <c r="F1174" s="5">
        <v>0</v>
      </c>
      <c r="G1174" s="5">
        <v>17168.98</v>
      </c>
      <c r="H1174" s="5">
        <v>0</v>
      </c>
      <c r="I1174" s="5">
        <v>17168.98</v>
      </c>
      <c r="J1174" s="5">
        <v>0</v>
      </c>
    </row>
    <row r="1175" spans="1:10" hidden="1">
      <c r="A1175" s="182" t="s">
        <v>1940</v>
      </c>
      <c r="B1175" s="182" t="s">
        <v>1941</v>
      </c>
      <c r="C1175" s="5">
        <v>0</v>
      </c>
      <c r="D1175" s="5">
        <v>0</v>
      </c>
      <c r="E1175" s="5">
        <v>369850.72</v>
      </c>
      <c r="F1175" s="5">
        <v>0</v>
      </c>
      <c r="G1175" s="5">
        <v>369850.72</v>
      </c>
      <c r="H1175" s="5">
        <v>0</v>
      </c>
      <c r="I1175" s="5">
        <v>369850.72</v>
      </c>
      <c r="J1175" s="5">
        <v>0</v>
      </c>
    </row>
    <row r="1176" spans="1:10" hidden="1">
      <c r="A1176" s="182" t="s">
        <v>217</v>
      </c>
      <c r="B1176" s="182" t="s">
        <v>218</v>
      </c>
      <c r="C1176" s="5">
        <v>0</v>
      </c>
      <c r="D1176" s="5">
        <v>0</v>
      </c>
      <c r="E1176" s="5">
        <v>27227.56</v>
      </c>
      <c r="F1176" s="5">
        <v>0</v>
      </c>
      <c r="G1176" s="5">
        <v>27227.56</v>
      </c>
      <c r="H1176" s="5">
        <v>0</v>
      </c>
      <c r="I1176" s="5">
        <v>27227.56</v>
      </c>
      <c r="J1176" s="5">
        <v>0</v>
      </c>
    </row>
    <row r="1177" spans="1:10" hidden="1">
      <c r="A1177" s="182" t="s">
        <v>1942</v>
      </c>
      <c r="B1177" s="182" t="s">
        <v>218</v>
      </c>
      <c r="C1177" s="5">
        <v>0</v>
      </c>
      <c r="D1177" s="5">
        <v>0</v>
      </c>
      <c r="E1177" s="5">
        <v>27227.56</v>
      </c>
      <c r="F1177" s="5">
        <v>0</v>
      </c>
      <c r="G1177" s="5">
        <v>27227.56</v>
      </c>
      <c r="H1177" s="5">
        <v>0</v>
      </c>
      <c r="I1177" s="5">
        <v>27227.56</v>
      </c>
      <c r="J1177" s="5">
        <v>0</v>
      </c>
    </row>
    <row r="1178" spans="1:10" hidden="1">
      <c r="A1178" s="182" t="s">
        <v>267</v>
      </c>
      <c r="B1178" s="182" t="s">
        <v>268</v>
      </c>
      <c r="C1178" s="5">
        <v>0</v>
      </c>
      <c r="D1178" s="5">
        <v>0</v>
      </c>
      <c r="E1178" s="5">
        <v>300</v>
      </c>
      <c r="F1178" s="5">
        <v>0</v>
      </c>
      <c r="G1178" s="5">
        <v>300</v>
      </c>
      <c r="H1178" s="5">
        <v>0</v>
      </c>
      <c r="I1178" s="5">
        <v>300</v>
      </c>
      <c r="J1178" s="5">
        <v>0</v>
      </c>
    </row>
    <row r="1179" spans="1:10" hidden="1">
      <c r="A1179" s="182" t="s">
        <v>1943</v>
      </c>
      <c r="B1179" s="182" t="s">
        <v>268</v>
      </c>
      <c r="C1179" s="5">
        <v>0</v>
      </c>
      <c r="D1179" s="5">
        <v>0</v>
      </c>
      <c r="E1179" s="5">
        <v>300</v>
      </c>
      <c r="F1179" s="5">
        <v>0</v>
      </c>
      <c r="G1179" s="5">
        <v>300</v>
      </c>
      <c r="H1179" s="5">
        <v>0</v>
      </c>
      <c r="I1179" s="5">
        <v>300</v>
      </c>
      <c r="J1179" s="5">
        <v>0</v>
      </c>
    </row>
    <row r="1180" spans="1:10" hidden="1">
      <c r="A1180" s="182" t="s">
        <v>2623</v>
      </c>
      <c r="B1180" s="182" t="s">
        <v>349</v>
      </c>
      <c r="C1180" s="5">
        <v>0</v>
      </c>
      <c r="D1180" s="5">
        <v>0</v>
      </c>
      <c r="E1180" s="5">
        <v>10000</v>
      </c>
      <c r="F1180" s="5">
        <v>0</v>
      </c>
      <c r="G1180" s="5">
        <v>10000</v>
      </c>
      <c r="H1180" s="5">
        <v>0</v>
      </c>
      <c r="I1180" s="5">
        <v>10000</v>
      </c>
      <c r="J1180" s="5">
        <v>0</v>
      </c>
    </row>
    <row r="1181" spans="1:10" hidden="1">
      <c r="A1181" s="182" t="s">
        <v>2624</v>
      </c>
      <c r="B1181" s="182" t="s">
        <v>349</v>
      </c>
      <c r="C1181" s="5">
        <v>0</v>
      </c>
      <c r="D1181" s="5">
        <v>0</v>
      </c>
      <c r="E1181" s="5">
        <v>10000</v>
      </c>
      <c r="F1181" s="5">
        <v>0</v>
      </c>
      <c r="G1181" s="5">
        <v>10000</v>
      </c>
      <c r="H1181" s="5">
        <v>0</v>
      </c>
      <c r="I1181" s="5">
        <v>10000</v>
      </c>
      <c r="J1181" s="5">
        <v>0</v>
      </c>
    </row>
    <row r="1182" spans="1:10" hidden="1">
      <c r="A1182" s="182" t="s">
        <v>2625</v>
      </c>
      <c r="B1182" s="182" t="s">
        <v>2626</v>
      </c>
      <c r="C1182" s="5">
        <v>0</v>
      </c>
      <c r="D1182" s="5">
        <v>0</v>
      </c>
      <c r="E1182" s="5">
        <v>247323.16</v>
      </c>
      <c r="F1182" s="5">
        <v>0</v>
      </c>
      <c r="G1182" s="5">
        <v>247323.16</v>
      </c>
      <c r="H1182" s="5">
        <v>0</v>
      </c>
      <c r="I1182" s="5">
        <v>247323.16</v>
      </c>
      <c r="J1182" s="5">
        <v>0</v>
      </c>
    </row>
    <row r="1183" spans="1:10" hidden="1">
      <c r="A1183" s="182" t="s">
        <v>2627</v>
      </c>
      <c r="B1183" s="182" t="s">
        <v>2626</v>
      </c>
      <c r="C1183" s="5">
        <v>0</v>
      </c>
      <c r="D1183" s="5">
        <v>0</v>
      </c>
      <c r="E1183" s="5">
        <v>247323.16</v>
      </c>
      <c r="F1183" s="5">
        <v>0</v>
      </c>
      <c r="G1183" s="5">
        <v>247323.16</v>
      </c>
      <c r="H1183" s="5">
        <v>0</v>
      </c>
      <c r="I1183" s="5">
        <v>247323.16</v>
      </c>
      <c r="J1183" s="5">
        <v>0</v>
      </c>
    </row>
    <row r="1184" spans="1:10" hidden="1">
      <c r="A1184" s="182" t="s">
        <v>336</v>
      </c>
      <c r="B1184" s="182" t="s">
        <v>337</v>
      </c>
      <c r="C1184" s="5">
        <v>0</v>
      </c>
      <c r="D1184" s="5">
        <v>0</v>
      </c>
      <c r="E1184" s="5">
        <v>85000</v>
      </c>
      <c r="F1184" s="5">
        <v>0</v>
      </c>
      <c r="G1184" s="5">
        <v>85000</v>
      </c>
      <c r="H1184" s="5">
        <v>0</v>
      </c>
      <c r="I1184" s="5">
        <v>85000</v>
      </c>
      <c r="J1184" s="5">
        <v>0</v>
      </c>
    </row>
    <row r="1185" spans="1:10" hidden="1">
      <c r="A1185" s="182" t="s">
        <v>1944</v>
      </c>
      <c r="B1185" s="182" t="s">
        <v>337</v>
      </c>
      <c r="C1185" s="5">
        <v>0</v>
      </c>
      <c r="D1185" s="5">
        <v>0</v>
      </c>
      <c r="E1185" s="5">
        <v>85000</v>
      </c>
      <c r="F1185" s="5">
        <v>0</v>
      </c>
      <c r="G1185" s="5">
        <v>85000</v>
      </c>
      <c r="H1185" s="5">
        <v>0</v>
      </c>
      <c r="I1185" s="5">
        <v>85000</v>
      </c>
      <c r="J1185" s="5">
        <v>0</v>
      </c>
    </row>
    <row r="1186" spans="1:10" hidden="1">
      <c r="A1186" s="182" t="s">
        <v>1945</v>
      </c>
      <c r="B1186" s="182" t="s">
        <v>1946</v>
      </c>
      <c r="C1186" s="5">
        <v>0</v>
      </c>
      <c r="D1186" s="5">
        <v>0</v>
      </c>
      <c r="E1186" s="5">
        <v>20671.560000000001</v>
      </c>
      <c r="F1186" s="5">
        <v>0</v>
      </c>
      <c r="G1186" s="5">
        <v>20671.560000000001</v>
      </c>
      <c r="H1186" s="5">
        <v>0</v>
      </c>
      <c r="I1186" s="5">
        <v>20671.560000000001</v>
      </c>
      <c r="J1186" s="5">
        <v>0</v>
      </c>
    </row>
    <row r="1187" spans="1:10" hidden="1">
      <c r="A1187" s="182" t="s">
        <v>303</v>
      </c>
      <c r="B1187" s="182" t="s">
        <v>304</v>
      </c>
      <c r="C1187" s="5">
        <v>0</v>
      </c>
      <c r="D1187" s="5">
        <v>0</v>
      </c>
      <c r="E1187" s="5">
        <v>1388.12</v>
      </c>
      <c r="F1187" s="5">
        <v>0</v>
      </c>
      <c r="G1187" s="5">
        <v>1388.12</v>
      </c>
      <c r="H1187" s="5">
        <v>0</v>
      </c>
      <c r="I1187" s="5">
        <v>1388.12</v>
      </c>
      <c r="J1187" s="5">
        <v>0</v>
      </c>
    </row>
    <row r="1188" spans="1:10" hidden="1">
      <c r="A1188" s="182" t="s">
        <v>1947</v>
      </c>
      <c r="B1188" s="182" t="s">
        <v>304</v>
      </c>
      <c r="C1188" s="5">
        <v>0</v>
      </c>
      <c r="D1188" s="5">
        <v>0</v>
      </c>
      <c r="E1188" s="5">
        <v>1388.12</v>
      </c>
      <c r="F1188" s="5">
        <v>0</v>
      </c>
      <c r="G1188" s="5">
        <v>1388.12</v>
      </c>
      <c r="H1188" s="5">
        <v>0</v>
      </c>
      <c r="I1188" s="5">
        <v>1388.12</v>
      </c>
      <c r="J1188" s="5">
        <v>0</v>
      </c>
    </row>
    <row r="1189" spans="1:10" hidden="1">
      <c r="A1189" s="182" t="s">
        <v>219</v>
      </c>
      <c r="B1189" s="182" t="s">
        <v>220</v>
      </c>
      <c r="C1189" s="5">
        <v>0</v>
      </c>
      <c r="D1189" s="5">
        <v>0</v>
      </c>
      <c r="E1189" s="5">
        <v>3165.6</v>
      </c>
      <c r="F1189" s="5">
        <v>0</v>
      </c>
      <c r="G1189" s="5">
        <v>3165.6</v>
      </c>
      <c r="H1189" s="5">
        <v>0</v>
      </c>
      <c r="I1189" s="5">
        <v>3165.6</v>
      </c>
      <c r="J1189" s="5">
        <v>0</v>
      </c>
    </row>
    <row r="1190" spans="1:10" hidden="1">
      <c r="A1190" s="182" t="s">
        <v>1948</v>
      </c>
      <c r="B1190" s="182" t="s">
        <v>220</v>
      </c>
      <c r="C1190" s="5">
        <v>0</v>
      </c>
      <c r="D1190" s="5">
        <v>0</v>
      </c>
      <c r="E1190" s="5">
        <v>3165.6</v>
      </c>
      <c r="F1190" s="5">
        <v>0</v>
      </c>
      <c r="G1190" s="5">
        <v>3165.6</v>
      </c>
      <c r="H1190" s="5">
        <v>0</v>
      </c>
      <c r="I1190" s="5">
        <v>3165.6</v>
      </c>
      <c r="J1190" s="5">
        <v>0</v>
      </c>
    </row>
    <row r="1191" spans="1:10" hidden="1">
      <c r="A1191" s="182" t="s">
        <v>221</v>
      </c>
      <c r="B1191" s="182" t="s">
        <v>222</v>
      </c>
      <c r="C1191" s="5">
        <v>0</v>
      </c>
      <c r="D1191" s="5">
        <v>0</v>
      </c>
      <c r="E1191" s="5">
        <v>16117.84</v>
      </c>
      <c r="F1191" s="5">
        <v>0</v>
      </c>
      <c r="G1191" s="5">
        <v>16117.84</v>
      </c>
      <c r="H1191" s="5">
        <v>0</v>
      </c>
      <c r="I1191" s="5">
        <v>16117.84</v>
      </c>
      <c r="J1191" s="5">
        <v>0</v>
      </c>
    </row>
    <row r="1192" spans="1:10" hidden="1">
      <c r="A1192" s="182" t="s">
        <v>1949</v>
      </c>
      <c r="B1192" s="182" t="s">
        <v>222</v>
      </c>
      <c r="C1192" s="5">
        <v>0</v>
      </c>
      <c r="D1192" s="5">
        <v>0</v>
      </c>
      <c r="E1192" s="5">
        <v>16117.84</v>
      </c>
      <c r="F1192" s="5">
        <v>0</v>
      </c>
      <c r="G1192" s="5">
        <v>16117.84</v>
      </c>
      <c r="H1192" s="5">
        <v>0</v>
      </c>
      <c r="I1192" s="5">
        <v>16117.84</v>
      </c>
      <c r="J1192" s="5">
        <v>0</v>
      </c>
    </row>
    <row r="1193" spans="1:10" hidden="1">
      <c r="A1193" s="182" t="s">
        <v>2628</v>
      </c>
      <c r="B1193" s="182" t="s">
        <v>1950</v>
      </c>
      <c r="C1193" s="5">
        <v>0</v>
      </c>
      <c r="D1193" s="5">
        <v>0</v>
      </c>
      <c r="E1193" s="5">
        <v>104254.42</v>
      </c>
      <c r="F1193" s="5">
        <v>0</v>
      </c>
      <c r="G1193" s="5">
        <v>104254.42</v>
      </c>
      <c r="H1193" s="5">
        <v>0</v>
      </c>
      <c r="I1193" s="5">
        <v>104254.42</v>
      </c>
      <c r="J1193" s="5">
        <v>0</v>
      </c>
    </row>
    <row r="1194" spans="1:10" hidden="1">
      <c r="A1194" s="182" t="s">
        <v>1951</v>
      </c>
      <c r="B1194" s="182" t="s">
        <v>1952</v>
      </c>
      <c r="C1194" s="5">
        <v>0</v>
      </c>
      <c r="D1194" s="5">
        <v>0</v>
      </c>
      <c r="E1194" s="5">
        <v>99621</v>
      </c>
      <c r="F1194" s="5">
        <v>0</v>
      </c>
      <c r="G1194" s="5">
        <v>99621</v>
      </c>
      <c r="H1194" s="5">
        <v>0</v>
      </c>
      <c r="I1194" s="5">
        <v>99621</v>
      </c>
      <c r="J1194" s="5">
        <v>0</v>
      </c>
    </row>
    <row r="1195" spans="1:10" hidden="1">
      <c r="A1195" s="182" t="s">
        <v>223</v>
      </c>
      <c r="B1195" s="182" t="s">
        <v>224</v>
      </c>
      <c r="C1195" s="5">
        <v>0</v>
      </c>
      <c r="D1195" s="5">
        <v>0</v>
      </c>
      <c r="E1195" s="5">
        <v>99621</v>
      </c>
      <c r="F1195" s="5">
        <v>0</v>
      </c>
      <c r="G1195" s="5">
        <v>99621</v>
      </c>
      <c r="H1195" s="5">
        <v>0</v>
      </c>
      <c r="I1195" s="5">
        <v>99621</v>
      </c>
      <c r="J1195" s="5">
        <v>0</v>
      </c>
    </row>
    <row r="1196" spans="1:10" hidden="1">
      <c r="A1196" s="182" t="s">
        <v>1953</v>
      </c>
      <c r="B1196" s="182" t="s">
        <v>1954</v>
      </c>
      <c r="C1196" s="5">
        <v>0</v>
      </c>
      <c r="D1196" s="5">
        <v>0</v>
      </c>
      <c r="E1196" s="5">
        <v>78588.17</v>
      </c>
      <c r="F1196" s="5">
        <v>0</v>
      </c>
      <c r="G1196" s="5">
        <v>78588.17</v>
      </c>
      <c r="H1196" s="5">
        <v>0</v>
      </c>
      <c r="I1196" s="5">
        <v>78588.17</v>
      </c>
      <c r="J1196" s="5">
        <v>0</v>
      </c>
    </row>
    <row r="1197" spans="1:10" hidden="1">
      <c r="A1197" s="182" t="s">
        <v>1955</v>
      </c>
      <c r="B1197" s="182" t="s">
        <v>1956</v>
      </c>
      <c r="C1197" s="5">
        <v>0</v>
      </c>
      <c r="D1197" s="5">
        <v>0</v>
      </c>
      <c r="E1197" s="5">
        <v>3720.19</v>
      </c>
      <c r="F1197" s="5">
        <v>0</v>
      </c>
      <c r="G1197" s="5">
        <v>3720.19</v>
      </c>
      <c r="H1197" s="5">
        <v>0</v>
      </c>
      <c r="I1197" s="5">
        <v>3720.19</v>
      </c>
      <c r="J1197" s="5">
        <v>0</v>
      </c>
    </row>
    <row r="1198" spans="1:10" hidden="1">
      <c r="A1198" s="182" t="s">
        <v>1957</v>
      </c>
      <c r="B1198" s="182" t="s">
        <v>1958</v>
      </c>
      <c r="C1198" s="5">
        <v>0</v>
      </c>
      <c r="D1198" s="5">
        <v>0</v>
      </c>
      <c r="E1198" s="5">
        <v>17312.64</v>
      </c>
      <c r="F1198" s="5">
        <v>0</v>
      </c>
      <c r="G1198" s="5">
        <v>17312.64</v>
      </c>
      <c r="H1198" s="5">
        <v>0</v>
      </c>
      <c r="I1198" s="5">
        <v>17312.64</v>
      </c>
      <c r="J1198" s="5">
        <v>0</v>
      </c>
    </row>
    <row r="1199" spans="1:10" hidden="1">
      <c r="A1199" s="182" t="s">
        <v>1959</v>
      </c>
      <c r="B1199" s="182" t="s">
        <v>1960</v>
      </c>
      <c r="C1199" s="5">
        <v>0</v>
      </c>
      <c r="D1199" s="5">
        <v>0</v>
      </c>
      <c r="E1199" s="5">
        <v>4633.42</v>
      </c>
      <c r="F1199" s="5">
        <v>0</v>
      </c>
      <c r="G1199" s="5">
        <v>4633.42</v>
      </c>
      <c r="H1199" s="5">
        <v>0</v>
      </c>
      <c r="I1199" s="5">
        <v>4633.42</v>
      </c>
      <c r="J1199" s="5">
        <v>0</v>
      </c>
    </row>
    <row r="1200" spans="1:10" hidden="1">
      <c r="A1200" s="182" t="s">
        <v>225</v>
      </c>
      <c r="B1200" s="182" t="s">
        <v>226</v>
      </c>
      <c r="C1200" s="5">
        <v>0</v>
      </c>
      <c r="D1200" s="5">
        <v>0</v>
      </c>
      <c r="E1200" s="5">
        <v>4633.42</v>
      </c>
      <c r="F1200" s="5">
        <v>0</v>
      </c>
      <c r="G1200" s="5">
        <v>4633.42</v>
      </c>
      <c r="H1200" s="5">
        <v>0</v>
      </c>
      <c r="I1200" s="5">
        <v>4633.42</v>
      </c>
      <c r="J1200" s="5">
        <v>0</v>
      </c>
    </row>
    <row r="1201" spans="1:10" hidden="1">
      <c r="A1201" s="182" t="s">
        <v>1961</v>
      </c>
      <c r="B1201" s="182" t="s">
        <v>226</v>
      </c>
      <c r="C1201" s="5">
        <v>0</v>
      </c>
      <c r="D1201" s="5">
        <v>0</v>
      </c>
      <c r="E1201" s="5">
        <v>4633.42</v>
      </c>
      <c r="F1201" s="5">
        <v>0</v>
      </c>
      <c r="G1201" s="5">
        <v>4633.42</v>
      </c>
      <c r="H1201" s="5">
        <v>0</v>
      </c>
      <c r="I1201" s="5">
        <v>4633.42</v>
      </c>
      <c r="J1201" s="5">
        <v>0</v>
      </c>
    </row>
    <row r="1202" spans="1:10" hidden="1">
      <c r="A1202" s="182" t="s">
        <v>2629</v>
      </c>
      <c r="B1202" s="182" t="s">
        <v>1962</v>
      </c>
      <c r="C1202" s="5">
        <v>0</v>
      </c>
      <c r="D1202" s="5">
        <v>0</v>
      </c>
      <c r="E1202" s="5">
        <v>2149362.77</v>
      </c>
      <c r="F1202" s="5">
        <v>0</v>
      </c>
      <c r="G1202" s="5">
        <v>2149362.77</v>
      </c>
      <c r="H1202" s="5">
        <v>0</v>
      </c>
      <c r="I1202" s="5">
        <v>2149362.77</v>
      </c>
      <c r="J1202" s="5">
        <v>0</v>
      </c>
    </row>
    <row r="1203" spans="1:10" hidden="1">
      <c r="A1203" s="182" t="s">
        <v>1963</v>
      </c>
      <c r="B1203" s="182" t="s">
        <v>1964</v>
      </c>
      <c r="C1203" s="5">
        <v>0</v>
      </c>
      <c r="D1203" s="5">
        <v>0</v>
      </c>
      <c r="E1203" s="5">
        <v>984306.86</v>
      </c>
      <c r="F1203" s="5">
        <v>0</v>
      </c>
      <c r="G1203" s="5">
        <v>984306.86</v>
      </c>
      <c r="H1203" s="5">
        <v>0</v>
      </c>
      <c r="I1203" s="5">
        <v>984306.86</v>
      </c>
      <c r="J1203" s="5">
        <v>0</v>
      </c>
    </row>
    <row r="1204" spans="1:10" hidden="1">
      <c r="A1204" s="182" t="s">
        <v>227</v>
      </c>
      <c r="B1204" s="182" t="s">
        <v>228</v>
      </c>
      <c r="C1204" s="5">
        <v>0</v>
      </c>
      <c r="D1204" s="5">
        <v>0</v>
      </c>
      <c r="E1204" s="5">
        <v>427669.98</v>
      </c>
      <c r="F1204" s="5">
        <v>0</v>
      </c>
      <c r="G1204" s="5">
        <v>427669.98</v>
      </c>
      <c r="H1204" s="5">
        <v>0</v>
      </c>
      <c r="I1204" s="5">
        <v>427669.98</v>
      </c>
      <c r="J1204" s="5">
        <v>0</v>
      </c>
    </row>
    <row r="1205" spans="1:10" hidden="1">
      <c r="A1205" s="182" t="s">
        <v>1965</v>
      </c>
      <c r="B1205" s="182" t="s">
        <v>228</v>
      </c>
      <c r="C1205" s="5">
        <v>0</v>
      </c>
      <c r="D1205" s="5">
        <v>0</v>
      </c>
      <c r="E1205" s="5">
        <v>427669.98</v>
      </c>
      <c r="F1205" s="5">
        <v>0</v>
      </c>
      <c r="G1205" s="5">
        <v>427669.98</v>
      </c>
      <c r="H1205" s="5">
        <v>0</v>
      </c>
      <c r="I1205" s="5">
        <v>427669.98</v>
      </c>
      <c r="J1205" s="5">
        <v>0</v>
      </c>
    </row>
    <row r="1206" spans="1:10" hidden="1">
      <c r="A1206" s="182" t="s">
        <v>338</v>
      </c>
      <c r="B1206" s="182" t="s">
        <v>339</v>
      </c>
      <c r="C1206" s="5">
        <v>0</v>
      </c>
      <c r="D1206" s="5">
        <v>0</v>
      </c>
      <c r="E1206" s="5">
        <v>197.78</v>
      </c>
      <c r="F1206" s="5">
        <v>0</v>
      </c>
      <c r="G1206" s="5">
        <v>197.78</v>
      </c>
      <c r="H1206" s="5">
        <v>0</v>
      </c>
      <c r="I1206" s="5">
        <v>197.78</v>
      </c>
      <c r="J1206" s="5">
        <v>0</v>
      </c>
    </row>
    <row r="1207" spans="1:10" hidden="1">
      <c r="A1207" s="182" t="s">
        <v>1966</v>
      </c>
      <c r="B1207" s="182" t="s">
        <v>339</v>
      </c>
      <c r="C1207" s="5">
        <v>0</v>
      </c>
      <c r="D1207" s="5">
        <v>0</v>
      </c>
      <c r="E1207" s="5">
        <v>197.78</v>
      </c>
      <c r="F1207" s="5">
        <v>0</v>
      </c>
      <c r="G1207" s="5">
        <v>197.78</v>
      </c>
      <c r="H1207" s="5">
        <v>0</v>
      </c>
      <c r="I1207" s="5">
        <v>197.78</v>
      </c>
      <c r="J1207" s="5">
        <v>0</v>
      </c>
    </row>
    <row r="1208" spans="1:10" hidden="1">
      <c r="A1208" s="182" t="s">
        <v>305</v>
      </c>
      <c r="B1208" s="182" t="s">
        <v>306</v>
      </c>
      <c r="C1208" s="5">
        <v>0</v>
      </c>
      <c r="D1208" s="5">
        <v>0</v>
      </c>
      <c r="E1208" s="5">
        <v>550684.69999999995</v>
      </c>
      <c r="F1208" s="5">
        <v>0</v>
      </c>
      <c r="G1208" s="5">
        <v>550684.69999999995</v>
      </c>
      <c r="H1208" s="5">
        <v>0</v>
      </c>
      <c r="I1208" s="5">
        <v>550684.69999999995</v>
      </c>
      <c r="J1208" s="5">
        <v>0</v>
      </c>
    </row>
    <row r="1209" spans="1:10" hidden="1">
      <c r="A1209" s="182" t="s">
        <v>1967</v>
      </c>
      <c r="B1209" s="182" t="s">
        <v>306</v>
      </c>
      <c r="C1209" s="5">
        <v>0</v>
      </c>
      <c r="D1209" s="5">
        <v>0</v>
      </c>
      <c r="E1209" s="5">
        <v>550684.69999999995</v>
      </c>
      <c r="F1209" s="5">
        <v>0</v>
      </c>
      <c r="G1209" s="5">
        <v>550684.69999999995</v>
      </c>
      <c r="H1209" s="5">
        <v>0</v>
      </c>
      <c r="I1209" s="5">
        <v>550684.69999999995</v>
      </c>
      <c r="J1209" s="5">
        <v>0</v>
      </c>
    </row>
    <row r="1210" spans="1:10" hidden="1">
      <c r="A1210" s="182" t="s">
        <v>307</v>
      </c>
      <c r="B1210" s="182" t="s">
        <v>308</v>
      </c>
      <c r="C1210" s="5">
        <v>0</v>
      </c>
      <c r="D1210" s="5">
        <v>0</v>
      </c>
      <c r="E1210" s="5">
        <v>5477.4</v>
      </c>
      <c r="F1210" s="5">
        <v>0</v>
      </c>
      <c r="G1210" s="5">
        <v>5477.4</v>
      </c>
      <c r="H1210" s="5">
        <v>0</v>
      </c>
      <c r="I1210" s="5">
        <v>5477.4</v>
      </c>
      <c r="J1210" s="5">
        <v>0</v>
      </c>
    </row>
    <row r="1211" spans="1:10" hidden="1">
      <c r="A1211" s="182" t="s">
        <v>1968</v>
      </c>
      <c r="B1211" s="182" t="s">
        <v>308</v>
      </c>
      <c r="C1211" s="5">
        <v>0</v>
      </c>
      <c r="D1211" s="5">
        <v>0</v>
      </c>
      <c r="E1211" s="5">
        <v>5477.4</v>
      </c>
      <c r="F1211" s="5">
        <v>0</v>
      </c>
      <c r="G1211" s="5">
        <v>5477.4</v>
      </c>
      <c r="H1211" s="5">
        <v>0</v>
      </c>
      <c r="I1211" s="5">
        <v>5477.4</v>
      </c>
      <c r="J1211" s="5">
        <v>0</v>
      </c>
    </row>
    <row r="1212" spans="1:10" hidden="1">
      <c r="A1212" s="182" t="s">
        <v>309</v>
      </c>
      <c r="B1212" s="182" t="s">
        <v>310</v>
      </c>
      <c r="C1212" s="5">
        <v>0</v>
      </c>
      <c r="D1212" s="5">
        <v>0</v>
      </c>
      <c r="E1212" s="5">
        <v>277</v>
      </c>
      <c r="F1212" s="5">
        <v>0</v>
      </c>
      <c r="G1212" s="5">
        <v>277</v>
      </c>
      <c r="H1212" s="5">
        <v>0</v>
      </c>
      <c r="I1212" s="5">
        <v>277</v>
      </c>
      <c r="J1212" s="5">
        <v>0</v>
      </c>
    </row>
    <row r="1213" spans="1:10" hidden="1">
      <c r="A1213" s="182" t="s">
        <v>1969</v>
      </c>
      <c r="B1213" s="182" t="s">
        <v>310</v>
      </c>
      <c r="C1213" s="5">
        <v>0</v>
      </c>
      <c r="D1213" s="5">
        <v>0</v>
      </c>
      <c r="E1213" s="5">
        <v>277</v>
      </c>
      <c r="F1213" s="5">
        <v>0</v>
      </c>
      <c r="G1213" s="5">
        <v>277</v>
      </c>
      <c r="H1213" s="5">
        <v>0</v>
      </c>
      <c r="I1213" s="5">
        <v>277</v>
      </c>
      <c r="J1213" s="5">
        <v>0</v>
      </c>
    </row>
    <row r="1214" spans="1:10" hidden="1">
      <c r="A1214" s="182" t="s">
        <v>1970</v>
      </c>
      <c r="B1214" s="182" t="s">
        <v>1971</v>
      </c>
      <c r="C1214" s="5">
        <v>0</v>
      </c>
      <c r="D1214" s="5">
        <v>0</v>
      </c>
      <c r="E1214" s="5">
        <v>31190.57</v>
      </c>
      <c r="F1214" s="5">
        <v>0</v>
      </c>
      <c r="G1214" s="5">
        <v>31190.57</v>
      </c>
      <c r="H1214" s="5">
        <v>0</v>
      </c>
      <c r="I1214" s="5">
        <v>31190.57</v>
      </c>
      <c r="J1214" s="5">
        <v>0</v>
      </c>
    </row>
    <row r="1215" spans="1:10" hidden="1">
      <c r="A1215" s="182" t="s">
        <v>229</v>
      </c>
      <c r="B1215" s="182" t="s">
        <v>230</v>
      </c>
      <c r="C1215" s="5">
        <v>0</v>
      </c>
      <c r="D1215" s="5">
        <v>0</v>
      </c>
      <c r="E1215" s="5">
        <v>20092.400000000001</v>
      </c>
      <c r="F1215" s="5">
        <v>0</v>
      </c>
      <c r="G1215" s="5">
        <v>20092.400000000001</v>
      </c>
      <c r="H1215" s="5">
        <v>0</v>
      </c>
      <c r="I1215" s="5">
        <v>20092.400000000001</v>
      </c>
      <c r="J1215" s="5">
        <v>0</v>
      </c>
    </row>
    <row r="1216" spans="1:10" hidden="1">
      <c r="A1216" s="182" t="s">
        <v>1972</v>
      </c>
      <c r="B1216" s="182" t="s">
        <v>230</v>
      </c>
      <c r="C1216" s="5">
        <v>0</v>
      </c>
      <c r="D1216" s="5">
        <v>0</v>
      </c>
      <c r="E1216" s="5">
        <v>20092.400000000001</v>
      </c>
      <c r="F1216" s="5">
        <v>0</v>
      </c>
      <c r="G1216" s="5">
        <v>20092.400000000001</v>
      </c>
      <c r="H1216" s="5">
        <v>0</v>
      </c>
      <c r="I1216" s="5">
        <v>20092.400000000001</v>
      </c>
      <c r="J1216" s="5">
        <v>0</v>
      </c>
    </row>
    <row r="1217" spans="1:10" hidden="1">
      <c r="A1217" s="182" t="s">
        <v>311</v>
      </c>
      <c r="B1217" s="182" t="s">
        <v>312</v>
      </c>
      <c r="C1217" s="5">
        <v>0</v>
      </c>
      <c r="D1217" s="5">
        <v>0</v>
      </c>
      <c r="E1217" s="5">
        <v>11098.17</v>
      </c>
      <c r="F1217" s="5">
        <v>0</v>
      </c>
      <c r="G1217" s="5">
        <v>11098.17</v>
      </c>
      <c r="H1217" s="5">
        <v>0</v>
      </c>
      <c r="I1217" s="5">
        <v>11098.17</v>
      </c>
      <c r="J1217" s="5">
        <v>0</v>
      </c>
    </row>
    <row r="1218" spans="1:10" hidden="1">
      <c r="A1218" s="182" t="s">
        <v>1973</v>
      </c>
      <c r="B1218" s="182" t="s">
        <v>312</v>
      </c>
      <c r="C1218" s="5">
        <v>0</v>
      </c>
      <c r="D1218" s="5">
        <v>0</v>
      </c>
      <c r="E1218" s="5">
        <v>11098.17</v>
      </c>
      <c r="F1218" s="5">
        <v>0</v>
      </c>
      <c r="G1218" s="5">
        <v>11098.17</v>
      </c>
      <c r="H1218" s="5">
        <v>0</v>
      </c>
      <c r="I1218" s="5">
        <v>11098.17</v>
      </c>
      <c r="J1218" s="5">
        <v>0</v>
      </c>
    </row>
    <row r="1219" spans="1:10" hidden="1">
      <c r="A1219" s="182" t="s">
        <v>1974</v>
      </c>
      <c r="B1219" s="182" t="s">
        <v>1975</v>
      </c>
      <c r="C1219" s="5">
        <v>0</v>
      </c>
      <c r="D1219" s="5">
        <v>0</v>
      </c>
      <c r="E1219" s="5">
        <v>7251.86</v>
      </c>
      <c r="F1219" s="5">
        <v>0</v>
      </c>
      <c r="G1219" s="5">
        <v>7251.86</v>
      </c>
      <c r="H1219" s="5">
        <v>0</v>
      </c>
      <c r="I1219" s="5">
        <v>7251.86</v>
      </c>
      <c r="J1219" s="5">
        <v>0</v>
      </c>
    </row>
    <row r="1220" spans="1:10" hidden="1">
      <c r="A1220" s="182" t="s">
        <v>2630</v>
      </c>
      <c r="B1220" s="182" t="s">
        <v>2631</v>
      </c>
      <c r="C1220" s="5">
        <v>0</v>
      </c>
      <c r="D1220" s="5">
        <v>0</v>
      </c>
      <c r="E1220" s="5">
        <v>3529.93</v>
      </c>
      <c r="F1220" s="5">
        <v>0</v>
      </c>
      <c r="G1220" s="5">
        <v>3529.93</v>
      </c>
      <c r="H1220" s="5">
        <v>0</v>
      </c>
      <c r="I1220" s="5">
        <v>3529.93</v>
      </c>
      <c r="J1220" s="5">
        <v>0</v>
      </c>
    </row>
    <row r="1221" spans="1:10" hidden="1">
      <c r="A1221" s="182" t="s">
        <v>2632</v>
      </c>
      <c r="B1221" s="182" t="s">
        <v>2631</v>
      </c>
      <c r="C1221" s="5">
        <v>0</v>
      </c>
      <c r="D1221" s="5">
        <v>0</v>
      </c>
      <c r="E1221" s="5">
        <v>3529.93</v>
      </c>
      <c r="F1221" s="5">
        <v>0</v>
      </c>
      <c r="G1221" s="5">
        <v>3529.93</v>
      </c>
      <c r="H1221" s="5">
        <v>0</v>
      </c>
      <c r="I1221" s="5">
        <v>3529.93</v>
      </c>
      <c r="J1221" s="5">
        <v>0</v>
      </c>
    </row>
    <row r="1222" spans="1:10" hidden="1">
      <c r="A1222" s="182" t="s">
        <v>313</v>
      </c>
      <c r="B1222" s="182" t="s">
        <v>314</v>
      </c>
      <c r="C1222" s="5">
        <v>0</v>
      </c>
      <c r="D1222" s="5">
        <v>0</v>
      </c>
      <c r="E1222" s="5">
        <v>1798</v>
      </c>
      <c r="F1222" s="5">
        <v>0</v>
      </c>
      <c r="G1222" s="5">
        <v>1798</v>
      </c>
      <c r="H1222" s="5">
        <v>0</v>
      </c>
      <c r="I1222" s="5">
        <v>1798</v>
      </c>
      <c r="J1222" s="5">
        <v>0</v>
      </c>
    </row>
    <row r="1223" spans="1:10" hidden="1">
      <c r="A1223" s="182" t="s">
        <v>1976</v>
      </c>
      <c r="B1223" s="182" t="s">
        <v>314</v>
      </c>
      <c r="C1223" s="5">
        <v>0</v>
      </c>
      <c r="D1223" s="5">
        <v>0</v>
      </c>
      <c r="E1223" s="5">
        <v>1798</v>
      </c>
      <c r="F1223" s="5">
        <v>0</v>
      </c>
      <c r="G1223" s="5">
        <v>1798</v>
      </c>
      <c r="H1223" s="5">
        <v>0</v>
      </c>
      <c r="I1223" s="5">
        <v>1798</v>
      </c>
      <c r="J1223" s="5">
        <v>0</v>
      </c>
    </row>
    <row r="1224" spans="1:10" hidden="1">
      <c r="A1224" s="182" t="s">
        <v>1977</v>
      </c>
      <c r="B1224" s="182" t="s">
        <v>1978</v>
      </c>
      <c r="C1224" s="5">
        <v>0</v>
      </c>
      <c r="D1224" s="5">
        <v>0</v>
      </c>
      <c r="E1224" s="5">
        <v>1923.93</v>
      </c>
      <c r="F1224" s="5">
        <v>0</v>
      </c>
      <c r="G1224" s="5">
        <v>1923.93</v>
      </c>
      <c r="H1224" s="5">
        <v>0</v>
      </c>
      <c r="I1224" s="5">
        <v>1923.93</v>
      </c>
      <c r="J1224" s="5">
        <v>0</v>
      </c>
    </row>
    <row r="1225" spans="1:10" hidden="1">
      <c r="A1225" s="182" t="s">
        <v>1979</v>
      </c>
      <c r="B1225" s="182" t="s">
        <v>1978</v>
      </c>
      <c r="C1225" s="5">
        <v>0</v>
      </c>
      <c r="D1225" s="5">
        <v>0</v>
      </c>
      <c r="E1225" s="5">
        <v>1923.93</v>
      </c>
      <c r="F1225" s="5">
        <v>0</v>
      </c>
      <c r="G1225" s="5">
        <v>1923.93</v>
      </c>
      <c r="H1225" s="5">
        <v>0</v>
      </c>
      <c r="I1225" s="5">
        <v>1923.93</v>
      </c>
      <c r="J1225" s="5">
        <v>0</v>
      </c>
    </row>
    <row r="1226" spans="1:10" hidden="1">
      <c r="A1226" s="182" t="s">
        <v>1980</v>
      </c>
      <c r="B1226" s="182" t="s">
        <v>1981</v>
      </c>
      <c r="C1226" s="5">
        <v>0</v>
      </c>
      <c r="D1226" s="5">
        <v>0</v>
      </c>
      <c r="E1226" s="5">
        <v>28286.25</v>
      </c>
      <c r="F1226" s="5">
        <v>0</v>
      </c>
      <c r="G1226" s="5">
        <v>28286.25</v>
      </c>
      <c r="H1226" s="5">
        <v>0</v>
      </c>
      <c r="I1226" s="5">
        <v>28286.25</v>
      </c>
      <c r="J1226" s="5">
        <v>0</v>
      </c>
    </row>
    <row r="1227" spans="1:10" hidden="1">
      <c r="A1227" s="182" t="s">
        <v>231</v>
      </c>
      <c r="B1227" s="182" t="s">
        <v>232</v>
      </c>
      <c r="C1227" s="5">
        <v>0</v>
      </c>
      <c r="D1227" s="5">
        <v>0</v>
      </c>
      <c r="E1227" s="5">
        <v>10901.03</v>
      </c>
      <c r="F1227" s="5">
        <v>0</v>
      </c>
      <c r="G1227" s="5">
        <v>10901.03</v>
      </c>
      <c r="H1227" s="5">
        <v>0</v>
      </c>
      <c r="I1227" s="5">
        <v>10901.03</v>
      </c>
      <c r="J1227" s="5">
        <v>0</v>
      </c>
    </row>
    <row r="1228" spans="1:10" hidden="1">
      <c r="A1228" s="182" t="s">
        <v>1982</v>
      </c>
      <c r="B1228" s="182" t="s">
        <v>232</v>
      </c>
      <c r="C1228" s="5">
        <v>0</v>
      </c>
      <c r="D1228" s="5">
        <v>0</v>
      </c>
      <c r="E1228" s="5">
        <v>10901.03</v>
      </c>
      <c r="F1228" s="5">
        <v>0</v>
      </c>
      <c r="G1228" s="5">
        <v>10901.03</v>
      </c>
      <c r="H1228" s="5">
        <v>0</v>
      </c>
      <c r="I1228" s="5">
        <v>10901.03</v>
      </c>
      <c r="J1228" s="5">
        <v>0</v>
      </c>
    </row>
    <row r="1229" spans="1:10" hidden="1">
      <c r="A1229" s="182" t="s">
        <v>315</v>
      </c>
      <c r="B1229" s="182" t="s">
        <v>316</v>
      </c>
      <c r="C1229" s="5">
        <v>0</v>
      </c>
      <c r="D1229" s="5">
        <v>0</v>
      </c>
      <c r="E1229" s="5">
        <v>176</v>
      </c>
      <c r="F1229" s="5">
        <v>0</v>
      </c>
      <c r="G1229" s="5">
        <v>176</v>
      </c>
      <c r="H1229" s="5">
        <v>0</v>
      </c>
      <c r="I1229" s="5">
        <v>176</v>
      </c>
      <c r="J1229" s="5">
        <v>0</v>
      </c>
    </row>
    <row r="1230" spans="1:10" hidden="1">
      <c r="A1230" s="182" t="s">
        <v>1983</v>
      </c>
      <c r="B1230" s="182" t="s">
        <v>316</v>
      </c>
      <c r="C1230" s="5">
        <v>0</v>
      </c>
      <c r="D1230" s="5">
        <v>0</v>
      </c>
      <c r="E1230" s="5">
        <v>176</v>
      </c>
      <c r="F1230" s="5">
        <v>0</v>
      </c>
      <c r="G1230" s="5">
        <v>176</v>
      </c>
      <c r="H1230" s="5">
        <v>0</v>
      </c>
      <c r="I1230" s="5">
        <v>176</v>
      </c>
      <c r="J1230" s="5">
        <v>0</v>
      </c>
    </row>
    <row r="1231" spans="1:10" hidden="1">
      <c r="A1231" s="182" t="s">
        <v>317</v>
      </c>
      <c r="B1231" s="182" t="s">
        <v>318</v>
      </c>
      <c r="C1231" s="5">
        <v>0</v>
      </c>
      <c r="D1231" s="5">
        <v>0</v>
      </c>
      <c r="E1231" s="5">
        <v>823.48</v>
      </c>
      <c r="F1231" s="5">
        <v>0</v>
      </c>
      <c r="G1231" s="5">
        <v>823.48</v>
      </c>
      <c r="H1231" s="5">
        <v>0</v>
      </c>
      <c r="I1231" s="5">
        <v>823.48</v>
      </c>
      <c r="J1231" s="5">
        <v>0</v>
      </c>
    </row>
    <row r="1232" spans="1:10" hidden="1">
      <c r="A1232" s="182" t="s">
        <v>1984</v>
      </c>
      <c r="B1232" s="182" t="s">
        <v>318</v>
      </c>
      <c r="C1232" s="5">
        <v>0</v>
      </c>
      <c r="D1232" s="5">
        <v>0</v>
      </c>
      <c r="E1232" s="5">
        <v>823.48</v>
      </c>
      <c r="F1232" s="5">
        <v>0</v>
      </c>
      <c r="G1232" s="5">
        <v>823.48</v>
      </c>
      <c r="H1232" s="5">
        <v>0</v>
      </c>
      <c r="I1232" s="5">
        <v>823.48</v>
      </c>
      <c r="J1232" s="5">
        <v>0</v>
      </c>
    </row>
    <row r="1233" spans="1:10" hidden="1">
      <c r="A1233" s="182" t="s">
        <v>319</v>
      </c>
      <c r="B1233" s="182" t="s">
        <v>320</v>
      </c>
      <c r="C1233" s="5">
        <v>0</v>
      </c>
      <c r="D1233" s="5">
        <v>0</v>
      </c>
      <c r="E1233" s="5">
        <v>7715.17</v>
      </c>
      <c r="F1233" s="5">
        <v>0</v>
      </c>
      <c r="G1233" s="5">
        <v>7715.17</v>
      </c>
      <c r="H1233" s="5">
        <v>0</v>
      </c>
      <c r="I1233" s="5">
        <v>7715.17</v>
      </c>
      <c r="J1233" s="5">
        <v>0</v>
      </c>
    </row>
    <row r="1234" spans="1:10" hidden="1">
      <c r="A1234" s="182" t="s">
        <v>1985</v>
      </c>
      <c r="B1234" s="182" t="s">
        <v>320</v>
      </c>
      <c r="C1234" s="5">
        <v>0</v>
      </c>
      <c r="D1234" s="5">
        <v>0</v>
      </c>
      <c r="E1234" s="5">
        <v>7715.17</v>
      </c>
      <c r="F1234" s="5">
        <v>0</v>
      </c>
      <c r="G1234" s="5">
        <v>7715.17</v>
      </c>
      <c r="H1234" s="5">
        <v>0</v>
      </c>
      <c r="I1234" s="5">
        <v>7715.17</v>
      </c>
      <c r="J1234" s="5">
        <v>0</v>
      </c>
    </row>
    <row r="1235" spans="1:10" hidden="1">
      <c r="A1235" s="182" t="s">
        <v>2633</v>
      </c>
      <c r="B1235" s="182" t="s">
        <v>2634</v>
      </c>
      <c r="C1235" s="5">
        <v>0</v>
      </c>
      <c r="D1235" s="5">
        <v>0</v>
      </c>
      <c r="E1235" s="5">
        <v>1207.33</v>
      </c>
      <c r="F1235" s="5">
        <v>0</v>
      </c>
      <c r="G1235" s="5">
        <v>1207.33</v>
      </c>
      <c r="H1235" s="5">
        <v>0</v>
      </c>
      <c r="I1235" s="5">
        <v>1207.33</v>
      </c>
      <c r="J1235" s="5">
        <v>0</v>
      </c>
    </row>
    <row r="1236" spans="1:10" hidden="1">
      <c r="A1236" s="182" t="s">
        <v>2635</v>
      </c>
      <c r="B1236" s="182" t="s">
        <v>2634</v>
      </c>
      <c r="C1236" s="5">
        <v>0</v>
      </c>
      <c r="D1236" s="5">
        <v>0</v>
      </c>
      <c r="E1236" s="5">
        <v>1207.33</v>
      </c>
      <c r="F1236" s="5">
        <v>0</v>
      </c>
      <c r="G1236" s="5">
        <v>1207.33</v>
      </c>
      <c r="H1236" s="5">
        <v>0</v>
      </c>
      <c r="I1236" s="5">
        <v>1207.33</v>
      </c>
      <c r="J1236" s="5">
        <v>0</v>
      </c>
    </row>
    <row r="1237" spans="1:10" hidden="1">
      <c r="A1237" s="182" t="s">
        <v>321</v>
      </c>
      <c r="B1237" s="182" t="s">
        <v>322</v>
      </c>
      <c r="C1237" s="5">
        <v>0</v>
      </c>
      <c r="D1237" s="5">
        <v>0</v>
      </c>
      <c r="E1237" s="5">
        <v>721.39</v>
      </c>
      <c r="F1237" s="5">
        <v>0</v>
      </c>
      <c r="G1237" s="5">
        <v>721.39</v>
      </c>
      <c r="H1237" s="5">
        <v>0</v>
      </c>
      <c r="I1237" s="5">
        <v>721.39</v>
      </c>
      <c r="J1237" s="5">
        <v>0</v>
      </c>
    </row>
    <row r="1238" spans="1:10" hidden="1">
      <c r="A1238" s="182" t="s">
        <v>1986</v>
      </c>
      <c r="B1238" s="182" t="s">
        <v>322</v>
      </c>
      <c r="C1238" s="5">
        <v>0</v>
      </c>
      <c r="D1238" s="5">
        <v>0</v>
      </c>
      <c r="E1238" s="5">
        <v>721.39</v>
      </c>
      <c r="F1238" s="5">
        <v>0</v>
      </c>
      <c r="G1238" s="5">
        <v>721.39</v>
      </c>
      <c r="H1238" s="5">
        <v>0</v>
      </c>
      <c r="I1238" s="5">
        <v>721.39</v>
      </c>
      <c r="J1238" s="5">
        <v>0</v>
      </c>
    </row>
    <row r="1239" spans="1:10" hidden="1">
      <c r="A1239" s="182" t="s">
        <v>323</v>
      </c>
      <c r="B1239" s="182" t="s">
        <v>324</v>
      </c>
      <c r="C1239" s="5">
        <v>0</v>
      </c>
      <c r="D1239" s="5">
        <v>0</v>
      </c>
      <c r="E1239" s="5">
        <v>4631.29</v>
      </c>
      <c r="F1239" s="5">
        <v>0</v>
      </c>
      <c r="G1239" s="5">
        <v>4631.29</v>
      </c>
      <c r="H1239" s="5">
        <v>0</v>
      </c>
      <c r="I1239" s="5">
        <v>4631.29</v>
      </c>
      <c r="J1239" s="5">
        <v>0</v>
      </c>
    </row>
    <row r="1240" spans="1:10" hidden="1">
      <c r="A1240" s="182" t="s">
        <v>1987</v>
      </c>
      <c r="B1240" s="182" t="s">
        <v>324</v>
      </c>
      <c r="C1240" s="5">
        <v>0</v>
      </c>
      <c r="D1240" s="5">
        <v>0</v>
      </c>
      <c r="E1240" s="5">
        <v>4631.29</v>
      </c>
      <c r="F1240" s="5">
        <v>0</v>
      </c>
      <c r="G1240" s="5">
        <v>4631.29</v>
      </c>
      <c r="H1240" s="5">
        <v>0</v>
      </c>
      <c r="I1240" s="5">
        <v>4631.29</v>
      </c>
      <c r="J1240" s="5">
        <v>0</v>
      </c>
    </row>
    <row r="1241" spans="1:10" hidden="1">
      <c r="A1241" s="182" t="s">
        <v>325</v>
      </c>
      <c r="B1241" s="182" t="s">
        <v>326</v>
      </c>
      <c r="C1241" s="5">
        <v>0</v>
      </c>
      <c r="D1241" s="5">
        <v>0</v>
      </c>
      <c r="E1241" s="5">
        <v>2110.56</v>
      </c>
      <c r="F1241" s="5">
        <v>0</v>
      </c>
      <c r="G1241" s="5">
        <v>2110.56</v>
      </c>
      <c r="H1241" s="5">
        <v>0</v>
      </c>
      <c r="I1241" s="5">
        <v>2110.56</v>
      </c>
      <c r="J1241" s="5">
        <v>0</v>
      </c>
    </row>
    <row r="1242" spans="1:10" hidden="1">
      <c r="A1242" s="182" t="s">
        <v>1988</v>
      </c>
      <c r="B1242" s="182" t="s">
        <v>703</v>
      </c>
      <c r="C1242" s="5">
        <v>0</v>
      </c>
      <c r="D1242" s="5">
        <v>0</v>
      </c>
      <c r="E1242" s="5">
        <v>2110.56</v>
      </c>
      <c r="F1242" s="5">
        <v>0</v>
      </c>
      <c r="G1242" s="5">
        <v>2110.56</v>
      </c>
      <c r="H1242" s="5">
        <v>0</v>
      </c>
      <c r="I1242" s="5">
        <v>2110.56</v>
      </c>
      <c r="J1242" s="5">
        <v>0</v>
      </c>
    </row>
    <row r="1243" spans="1:10" hidden="1">
      <c r="A1243" s="182" t="s">
        <v>1989</v>
      </c>
      <c r="B1243" s="182" t="s">
        <v>341</v>
      </c>
      <c r="C1243" s="5">
        <v>0</v>
      </c>
      <c r="D1243" s="5">
        <v>0</v>
      </c>
      <c r="E1243" s="5">
        <v>41808.75</v>
      </c>
      <c r="F1243" s="5">
        <v>0</v>
      </c>
      <c r="G1243" s="5">
        <v>41808.75</v>
      </c>
      <c r="H1243" s="5">
        <v>0</v>
      </c>
      <c r="I1243" s="5">
        <v>41808.75</v>
      </c>
      <c r="J1243" s="5">
        <v>0</v>
      </c>
    </row>
    <row r="1244" spans="1:10" hidden="1">
      <c r="A1244" s="182" t="s">
        <v>340</v>
      </c>
      <c r="B1244" s="182" t="s">
        <v>341</v>
      </c>
      <c r="C1244" s="5">
        <v>0</v>
      </c>
      <c r="D1244" s="5">
        <v>0</v>
      </c>
      <c r="E1244" s="5">
        <v>29548.73</v>
      </c>
      <c r="F1244" s="5">
        <v>0</v>
      </c>
      <c r="G1244" s="5">
        <v>29548.73</v>
      </c>
      <c r="H1244" s="5">
        <v>0</v>
      </c>
      <c r="I1244" s="5">
        <v>29548.73</v>
      </c>
      <c r="J1244" s="5">
        <v>0</v>
      </c>
    </row>
    <row r="1245" spans="1:10" hidden="1">
      <c r="A1245" s="182" t="s">
        <v>1990</v>
      </c>
      <c r="B1245" s="182" t="s">
        <v>341</v>
      </c>
      <c r="C1245" s="5">
        <v>0</v>
      </c>
      <c r="D1245" s="5">
        <v>0</v>
      </c>
      <c r="E1245" s="5">
        <v>29548.73</v>
      </c>
      <c r="F1245" s="5">
        <v>0</v>
      </c>
      <c r="G1245" s="5">
        <v>29548.73</v>
      </c>
      <c r="H1245" s="5">
        <v>0</v>
      </c>
      <c r="I1245" s="5">
        <v>29548.73</v>
      </c>
      <c r="J1245" s="5">
        <v>0</v>
      </c>
    </row>
    <row r="1246" spans="1:10" hidden="1">
      <c r="A1246" s="182" t="s">
        <v>327</v>
      </c>
      <c r="B1246" s="182" t="s">
        <v>328</v>
      </c>
      <c r="C1246" s="5">
        <v>0</v>
      </c>
      <c r="D1246" s="5">
        <v>0</v>
      </c>
      <c r="E1246" s="5">
        <v>12260.02</v>
      </c>
      <c r="F1246" s="5">
        <v>0</v>
      </c>
      <c r="G1246" s="5">
        <v>12260.02</v>
      </c>
      <c r="H1246" s="5">
        <v>0</v>
      </c>
      <c r="I1246" s="5">
        <v>12260.02</v>
      </c>
      <c r="J1246" s="5">
        <v>0</v>
      </c>
    </row>
    <row r="1247" spans="1:10" hidden="1">
      <c r="A1247" s="182" t="s">
        <v>1991</v>
      </c>
      <c r="B1247" s="182" t="s">
        <v>328</v>
      </c>
      <c r="C1247" s="5">
        <v>0</v>
      </c>
      <c r="D1247" s="5">
        <v>0</v>
      </c>
      <c r="E1247" s="5">
        <v>12260.02</v>
      </c>
      <c r="F1247" s="5">
        <v>0</v>
      </c>
      <c r="G1247" s="5">
        <v>12260.02</v>
      </c>
      <c r="H1247" s="5">
        <v>0</v>
      </c>
      <c r="I1247" s="5">
        <v>12260.02</v>
      </c>
      <c r="J1247" s="5">
        <v>0</v>
      </c>
    </row>
    <row r="1248" spans="1:10" hidden="1">
      <c r="A1248" s="182" t="s">
        <v>1992</v>
      </c>
      <c r="B1248" s="182" t="s">
        <v>1993</v>
      </c>
      <c r="C1248" s="5">
        <v>0</v>
      </c>
      <c r="D1248" s="5">
        <v>0</v>
      </c>
      <c r="E1248" s="5">
        <v>1056518.48</v>
      </c>
      <c r="F1248" s="5">
        <v>0</v>
      </c>
      <c r="G1248" s="5">
        <v>1056518.48</v>
      </c>
      <c r="H1248" s="5">
        <v>0</v>
      </c>
      <c r="I1248" s="5">
        <v>1056518.48</v>
      </c>
      <c r="J1248" s="5">
        <v>0</v>
      </c>
    </row>
    <row r="1249" spans="1:10" hidden="1">
      <c r="A1249" s="182" t="s">
        <v>233</v>
      </c>
      <c r="B1249" s="182" t="s">
        <v>234</v>
      </c>
      <c r="C1249" s="5">
        <v>0</v>
      </c>
      <c r="D1249" s="5">
        <v>0</v>
      </c>
      <c r="E1249" s="5">
        <v>471384.73</v>
      </c>
      <c r="F1249" s="5">
        <v>0</v>
      </c>
      <c r="G1249" s="5">
        <v>471384.73</v>
      </c>
      <c r="H1249" s="5">
        <v>0</v>
      </c>
      <c r="I1249" s="5">
        <v>471384.73</v>
      </c>
      <c r="J1249" s="5">
        <v>0</v>
      </c>
    </row>
    <row r="1250" spans="1:10" hidden="1">
      <c r="A1250" s="182" t="s">
        <v>1994</v>
      </c>
      <c r="B1250" s="182" t="s">
        <v>1995</v>
      </c>
      <c r="C1250" s="5">
        <v>0</v>
      </c>
      <c r="D1250" s="5">
        <v>0</v>
      </c>
      <c r="E1250" s="5">
        <v>471384.73</v>
      </c>
      <c r="F1250" s="5">
        <v>0</v>
      </c>
      <c r="G1250" s="5">
        <v>471384.73</v>
      </c>
      <c r="H1250" s="5">
        <v>0</v>
      </c>
      <c r="I1250" s="5">
        <v>471384.73</v>
      </c>
      <c r="J1250" s="5">
        <v>0</v>
      </c>
    </row>
    <row r="1251" spans="1:10" hidden="1">
      <c r="A1251" s="182" t="s">
        <v>235</v>
      </c>
      <c r="B1251" s="182" t="s">
        <v>236</v>
      </c>
      <c r="C1251" s="5">
        <v>0</v>
      </c>
      <c r="D1251" s="5">
        <v>0</v>
      </c>
      <c r="E1251" s="5">
        <v>339778.39</v>
      </c>
      <c r="F1251" s="5">
        <v>0</v>
      </c>
      <c r="G1251" s="5">
        <v>339778.39</v>
      </c>
      <c r="H1251" s="5">
        <v>0</v>
      </c>
      <c r="I1251" s="5">
        <v>339778.39</v>
      </c>
      <c r="J1251" s="5">
        <v>0</v>
      </c>
    </row>
    <row r="1252" spans="1:10" hidden="1">
      <c r="A1252" s="182" t="s">
        <v>1996</v>
      </c>
      <c r="B1252" s="182" t="s">
        <v>1997</v>
      </c>
      <c r="C1252" s="5">
        <v>0</v>
      </c>
      <c r="D1252" s="5">
        <v>0</v>
      </c>
      <c r="E1252" s="5">
        <v>339778.39</v>
      </c>
      <c r="F1252" s="5">
        <v>0</v>
      </c>
      <c r="G1252" s="5">
        <v>339778.39</v>
      </c>
      <c r="H1252" s="5">
        <v>0</v>
      </c>
      <c r="I1252" s="5">
        <v>339778.39</v>
      </c>
      <c r="J1252" s="5">
        <v>0</v>
      </c>
    </row>
    <row r="1253" spans="1:10" hidden="1">
      <c r="A1253" s="182" t="s">
        <v>237</v>
      </c>
      <c r="B1253" s="182" t="s">
        <v>238</v>
      </c>
      <c r="C1253" s="5">
        <v>0</v>
      </c>
      <c r="D1253" s="5">
        <v>0</v>
      </c>
      <c r="E1253" s="5">
        <v>3139.22</v>
      </c>
      <c r="F1253" s="5">
        <v>0</v>
      </c>
      <c r="G1253" s="5">
        <v>3139.22</v>
      </c>
      <c r="H1253" s="5">
        <v>0</v>
      </c>
      <c r="I1253" s="5">
        <v>3139.22</v>
      </c>
      <c r="J1253" s="5">
        <v>0</v>
      </c>
    </row>
    <row r="1254" spans="1:10" hidden="1">
      <c r="A1254" s="182" t="s">
        <v>1998</v>
      </c>
      <c r="B1254" s="182" t="s">
        <v>1999</v>
      </c>
      <c r="C1254" s="5">
        <v>0</v>
      </c>
      <c r="D1254" s="5">
        <v>0</v>
      </c>
      <c r="E1254" s="5">
        <v>3139.22</v>
      </c>
      <c r="F1254" s="5">
        <v>0</v>
      </c>
      <c r="G1254" s="5">
        <v>3139.22</v>
      </c>
      <c r="H1254" s="5">
        <v>0</v>
      </c>
      <c r="I1254" s="5">
        <v>3139.22</v>
      </c>
      <c r="J1254" s="5">
        <v>0</v>
      </c>
    </row>
    <row r="1255" spans="1:10" hidden="1">
      <c r="A1255" s="182" t="s">
        <v>362</v>
      </c>
      <c r="B1255" s="182" t="s">
        <v>363</v>
      </c>
      <c r="C1255" s="5">
        <v>0</v>
      </c>
      <c r="D1255" s="5">
        <v>0</v>
      </c>
      <c r="E1255" s="5">
        <v>246</v>
      </c>
      <c r="F1255" s="5">
        <v>0</v>
      </c>
      <c r="G1255" s="5">
        <v>246</v>
      </c>
      <c r="H1255" s="5">
        <v>0</v>
      </c>
      <c r="I1255" s="5">
        <v>246</v>
      </c>
      <c r="J1255" s="5">
        <v>0</v>
      </c>
    </row>
    <row r="1256" spans="1:10" hidden="1">
      <c r="A1256" s="182" t="s">
        <v>2000</v>
      </c>
      <c r="B1256" s="182" t="s">
        <v>363</v>
      </c>
      <c r="C1256" s="5">
        <v>0</v>
      </c>
      <c r="D1256" s="5">
        <v>0</v>
      </c>
      <c r="E1256" s="5">
        <v>246</v>
      </c>
      <c r="F1256" s="5">
        <v>0</v>
      </c>
      <c r="G1256" s="5">
        <v>246</v>
      </c>
      <c r="H1256" s="5">
        <v>0</v>
      </c>
      <c r="I1256" s="5">
        <v>246</v>
      </c>
      <c r="J1256" s="5">
        <v>0</v>
      </c>
    </row>
    <row r="1257" spans="1:10" hidden="1">
      <c r="A1257" s="182" t="s">
        <v>239</v>
      </c>
      <c r="B1257" s="182" t="s">
        <v>240</v>
      </c>
      <c r="C1257" s="5">
        <v>0</v>
      </c>
      <c r="D1257" s="5">
        <v>0</v>
      </c>
      <c r="E1257" s="5">
        <v>59202.07</v>
      </c>
      <c r="F1257" s="5">
        <v>0</v>
      </c>
      <c r="G1257" s="5">
        <v>59202.07</v>
      </c>
      <c r="H1257" s="5">
        <v>0</v>
      </c>
      <c r="I1257" s="5">
        <v>59202.07</v>
      </c>
      <c r="J1257" s="5">
        <v>0</v>
      </c>
    </row>
    <row r="1258" spans="1:10" hidden="1">
      <c r="A1258" s="182" t="s">
        <v>2001</v>
      </c>
      <c r="B1258" s="182" t="s">
        <v>240</v>
      </c>
      <c r="C1258" s="5">
        <v>0</v>
      </c>
      <c r="D1258" s="5">
        <v>0</v>
      </c>
      <c r="E1258" s="5">
        <v>59202.07</v>
      </c>
      <c r="F1258" s="5">
        <v>0</v>
      </c>
      <c r="G1258" s="5">
        <v>59202.07</v>
      </c>
      <c r="H1258" s="5">
        <v>0</v>
      </c>
      <c r="I1258" s="5">
        <v>59202.07</v>
      </c>
      <c r="J1258" s="5">
        <v>0</v>
      </c>
    </row>
    <row r="1259" spans="1:10" hidden="1">
      <c r="A1259" s="182" t="s">
        <v>241</v>
      </c>
      <c r="B1259" s="182" t="s">
        <v>242</v>
      </c>
      <c r="C1259" s="5">
        <v>0</v>
      </c>
      <c r="D1259" s="5">
        <v>0</v>
      </c>
      <c r="E1259" s="5">
        <v>182768.07</v>
      </c>
      <c r="F1259" s="5">
        <v>0</v>
      </c>
      <c r="G1259" s="5">
        <v>182768.07</v>
      </c>
      <c r="H1259" s="5">
        <v>0</v>
      </c>
      <c r="I1259" s="5">
        <v>182768.07</v>
      </c>
      <c r="J1259" s="5">
        <v>0</v>
      </c>
    </row>
    <row r="1260" spans="1:10" hidden="1">
      <c r="A1260" s="182" t="s">
        <v>2002</v>
      </c>
      <c r="B1260" s="182" t="s">
        <v>2003</v>
      </c>
      <c r="C1260" s="5">
        <v>0</v>
      </c>
      <c r="D1260" s="5">
        <v>0</v>
      </c>
      <c r="E1260" s="5">
        <v>182768.07</v>
      </c>
      <c r="F1260" s="5">
        <v>0</v>
      </c>
      <c r="G1260" s="5">
        <v>182768.07</v>
      </c>
      <c r="H1260" s="5">
        <v>0</v>
      </c>
      <c r="I1260" s="5">
        <v>182768.07</v>
      </c>
      <c r="J1260" s="5">
        <v>0</v>
      </c>
    </row>
    <row r="1261" spans="1:10" hidden="1">
      <c r="A1261" s="182" t="s">
        <v>2636</v>
      </c>
      <c r="B1261" s="182" t="s">
        <v>2004</v>
      </c>
      <c r="C1261" s="5">
        <v>0</v>
      </c>
      <c r="D1261" s="5">
        <v>0</v>
      </c>
      <c r="E1261" s="5">
        <v>902305.33</v>
      </c>
      <c r="F1261" s="5">
        <v>0</v>
      </c>
      <c r="G1261" s="5">
        <v>902305.33</v>
      </c>
      <c r="H1261" s="5">
        <v>0</v>
      </c>
      <c r="I1261" s="5">
        <v>902305.33</v>
      </c>
      <c r="J1261" s="5">
        <v>0</v>
      </c>
    </row>
    <row r="1262" spans="1:10" hidden="1">
      <c r="A1262" s="182" t="s">
        <v>2005</v>
      </c>
      <c r="B1262" s="182" t="s">
        <v>2006</v>
      </c>
      <c r="C1262" s="5">
        <v>0</v>
      </c>
      <c r="D1262" s="5">
        <v>0</v>
      </c>
      <c r="E1262" s="5">
        <v>34500</v>
      </c>
      <c r="F1262" s="5">
        <v>0</v>
      </c>
      <c r="G1262" s="5">
        <v>34500</v>
      </c>
      <c r="H1262" s="5">
        <v>0</v>
      </c>
      <c r="I1262" s="5">
        <v>34500</v>
      </c>
      <c r="J1262" s="5">
        <v>0</v>
      </c>
    </row>
    <row r="1263" spans="1:10" hidden="1">
      <c r="A1263" s="182" t="s">
        <v>2347</v>
      </c>
      <c r="B1263" s="182" t="s">
        <v>2348</v>
      </c>
      <c r="C1263" s="5">
        <v>0</v>
      </c>
      <c r="D1263" s="5">
        <v>0</v>
      </c>
      <c r="E1263" s="5">
        <v>9500</v>
      </c>
      <c r="F1263" s="5">
        <v>0</v>
      </c>
      <c r="G1263" s="5">
        <v>9500</v>
      </c>
      <c r="H1263" s="5">
        <v>0</v>
      </c>
      <c r="I1263" s="5">
        <v>9500</v>
      </c>
      <c r="J1263" s="5">
        <v>0</v>
      </c>
    </row>
    <row r="1264" spans="1:10" hidden="1">
      <c r="A1264" s="182" t="s">
        <v>2349</v>
      </c>
      <c r="B1264" s="182" t="s">
        <v>2348</v>
      </c>
      <c r="C1264" s="5">
        <v>0</v>
      </c>
      <c r="D1264" s="5">
        <v>0</v>
      </c>
      <c r="E1264" s="5">
        <v>9500</v>
      </c>
      <c r="F1264" s="5">
        <v>0</v>
      </c>
      <c r="G1264" s="5">
        <v>9500</v>
      </c>
      <c r="H1264" s="5">
        <v>0</v>
      </c>
      <c r="I1264" s="5">
        <v>9500</v>
      </c>
      <c r="J1264" s="5">
        <v>0</v>
      </c>
    </row>
    <row r="1265" spans="1:10" hidden="1">
      <c r="A1265" s="182" t="s">
        <v>243</v>
      </c>
      <c r="B1265" s="182" t="s">
        <v>244</v>
      </c>
      <c r="C1265" s="5">
        <v>0</v>
      </c>
      <c r="D1265" s="5">
        <v>0</v>
      </c>
      <c r="E1265" s="5">
        <v>25000</v>
      </c>
      <c r="F1265" s="5">
        <v>0</v>
      </c>
      <c r="G1265" s="5">
        <v>25000</v>
      </c>
      <c r="H1265" s="5">
        <v>0</v>
      </c>
      <c r="I1265" s="5">
        <v>25000</v>
      </c>
      <c r="J1265" s="5">
        <v>0</v>
      </c>
    </row>
    <row r="1266" spans="1:10" hidden="1">
      <c r="A1266" s="182" t="s">
        <v>2007</v>
      </c>
      <c r="B1266" s="182" t="s">
        <v>244</v>
      </c>
      <c r="C1266" s="5">
        <v>0</v>
      </c>
      <c r="D1266" s="5">
        <v>0</v>
      </c>
      <c r="E1266" s="5">
        <v>25000</v>
      </c>
      <c r="F1266" s="5">
        <v>0</v>
      </c>
      <c r="G1266" s="5">
        <v>25000</v>
      </c>
      <c r="H1266" s="5">
        <v>0</v>
      </c>
      <c r="I1266" s="5">
        <v>25000</v>
      </c>
      <c r="J1266" s="5">
        <v>0</v>
      </c>
    </row>
    <row r="1267" spans="1:10" hidden="1">
      <c r="A1267" s="182" t="s">
        <v>2637</v>
      </c>
      <c r="B1267" s="182" t="s">
        <v>2638</v>
      </c>
      <c r="C1267" s="5">
        <v>0</v>
      </c>
      <c r="D1267" s="5">
        <v>0</v>
      </c>
      <c r="E1267" s="5">
        <v>57579.3</v>
      </c>
      <c r="F1267" s="5">
        <v>0</v>
      </c>
      <c r="G1267" s="5">
        <v>57579.3</v>
      </c>
      <c r="H1267" s="5">
        <v>0</v>
      </c>
      <c r="I1267" s="5">
        <v>57579.3</v>
      </c>
      <c r="J1267" s="5">
        <v>0</v>
      </c>
    </row>
    <row r="1268" spans="1:10" hidden="1">
      <c r="A1268" s="182" t="s">
        <v>2639</v>
      </c>
      <c r="B1268" s="182" t="s">
        <v>2640</v>
      </c>
      <c r="C1268" s="5">
        <v>0</v>
      </c>
      <c r="D1268" s="5">
        <v>0</v>
      </c>
      <c r="E1268" s="5">
        <v>57579.3</v>
      </c>
      <c r="F1268" s="5">
        <v>0</v>
      </c>
      <c r="G1268" s="5">
        <v>57579.3</v>
      </c>
      <c r="H1268" s="5">
        <v>0</v>
      </c>
      <c r="I1268" s="5">
        <v>57579.3</v>
      </c>
      <c r="J1268" s="5">
        <v>0</v>
      </c>
    </row>
    <row r="1269" spans="1:10" hidden="1">
      <c r="A1269" s="182" t="s">
        <v>2350</v>
      </c>
      <c r="B1269" s="182" t="s">
        <v>2351</v>
      </c>
      <c r="C1269" s="5">
        <v>0</v>
      </c>
      <c r="D1269" s="5">
        <v>0</v>
      </c>
      <c r="E1269" s="5">
        <v>642866.03</v>
      </c>
      <c r="F1269" s="5">
        <v>0</v>
      </c>
      <c r="G1269" s="5">
        <v>642866.03</v>
      </c>
      <c r="H1269" s="5">
        <v>0</v>
      </c>
      <c r="I1269" s="5">
        <v>642866.03</v>
      </c>
      <c r="J1269" s="5">
        <v>0</v>
      </c>
    </row>
    <row r="1270" spans="1:10" hidden="1">
      <c r="A1270" s="182" t="s">
        <v>2352</v>
      </c>
      <c r="B1270" s="182" t="s">
        <v>2353</v>
      </c>
      <c r="C1270" s="5">
        <v>0</v>
      </c>
      <c r="D1270" s="5">
        <v>0</v>
      </c>
      <c r="E1270" s="5">
        <v>642866.03</v>
      </c>
      <c r="F1270" s="5">
        <v>0</v>
      </c>
      <c r="G1270" s="5">
        <v>642866.03</v>
      </c>
      <c r="H1270" s="5">
        <v>0</v>
      </c>
      <c r="I1270" s="5">
        <v>642866.03</v>
      </c>
      <c r="J1270" s="5">
        <v>0</v>
      </c>
    </row>
    <row r="1271" spans="1:10" hidden="1">
      <c r="A1271" s="182" t="s">
        <v>2354</v>
      </c>
      <c r="B1271" s="182" t="s">
        <v>2353</v>
      </c>
      <c r="C1271" s="5">
        <v>0</v>
      </c>
      <c r="D1271" s="5">
        <v>0</v>
      </c>
      <c r="E1271" s="5">
        <v>642866.03</v>
      </c>
      <c r="F1271" s="5">
        <v>0</v>
      </c>
      <c r="G1271" s="5">
        <v>642866.03</v>
      </c>
      <c r="H1271" s="5">
        <v>0</v>
      </c>
      <c r="I1271" s="5">
        <v>642866.03</v>
      </c>
      <c r="J1271" s="5">
        <v>0</v>
      </c>
    </row>
    <row r="1272" spans="1:10" hidden="1">
      <c r="A1272" s="182" t="s">
        <v>2008</v>
      </c>
      <c r="B1272" s="182" t="s">
        <v>2009</v>
      </c>
      <c r="C1272" s="5">
        <v>0</v>
      </c>
      <c r="D1272" s="5">
        <v>0</v>
      </c>
      <c r="E1272" s="5">
        <v>167360</v>
      </c>
      <c r="F1272" s="5">
        <v>0</v>
      </c>
      <c r="G1272" s="5">
        <v>167360</v>
      </c>
      <c r="H1272" s="5">
        <v>0</v>
      </c>
      <c r="I1272" s="5">
        <v>167360</v>
      </c>
      <c r="J1272" s="5">
        <v>0</v>
      </c>
    </row>
    <row r="1273" spans="1:10" hidden="1">
      <c r="A1273" s="182" t="s">
        <v>245</v>
      </c>
      <c r="B1273" s="182" t="s">
        <v>246</v>
      </c>
      <c r="C1273" s="5">
        <v>0</v>
      </c>
      <c r="D1273" s="5">
        <v>0</v>
      </c>
      <c r="E1273" s="5">
        <v>167360</v>
      </c>
      <c r="F1273" s="5">
        <v>0</v>
      </c>
      <c r="G1273" s="5">
        <v>167360</v>
      </c>
      <c r="H1273" s="5">
        <v>0</v>
      </c>
      <c r="I1273" s="5">
        <v>167360</v>
      </c>
      <c r="J1273" s="5">
        <v>0</v>
      </c>
    </row>
    <row r="1274" spans="1:10" hidden="1">
      <c r="A1274" s="182" t="s">
        <v>2010</v>
      </c>
      <c r="B1274" s="182" t="s">
        <v>246</v>
      </c>
      <c r="C1274" s="5">
        <v>0</v>
      </c>
      <c r="D1274" s="5">
        <v>0</v>
      </c>
      <c r="E1274" s="5">
        <v>167360</v>
      </c>
      <c r="F1274" s="5">
        <v>0</v>
      </c>
      <c r="G1274" s="5">
        <v>167360</v>
      </c>
      <c r="H1274" s="5">
        <v>0</v>
      </c>
      <c r="I1274" s="5">
        <v>167360</v>
      </c>
      <c r="J1274" s="5">
        <v>0</v>
      </c>
    </row>
    <row r="1275" spans="1:10" hidden="1">
      <c r="A1275" s="182" t="s">
        <v>74</v>
      </c>
      <c r="B1275" s="182" t="s">
        <v>2011</v>
      </c>
      <c r="C1275" s="5">
        <v>0</v>
      </c>
      <c r="D1275" s="5">
        <v>0</v>
      </c>
      <c r="E1275" s="5">
        <v>0</v>
      </c>
      <c r="F1275" s="5">
        <v>273779.26</v>
      </c>
      <c r="G1275" s="5">
        <v>0</v>
      </c>
      <c r="H1275" s="5">
        <v>273779.26</v>
      </c>
      <c r="I1275" s="5">
        <v>0</v>
      </c>
      <c r="J1275" s="5">
        <v>273779.26</v>
      </c>
    </row>
    <row r="1276" spans="1:10" hidden="1">
      <c r="A1276" s="182" t="s">
        <v>2012</v>
      </c>
      <c r="B1276" s="182" t="s">
        <v>2013</v>
      </c>
      <c r="C1276" s="5">
        <v>0</v>
      </c>
      <c r="D1276" s="5">
        <v>0</v>
      </c>
      <c r="E1276" s="5">
        <v>0</v>
      </c>
      <c r="F1276" s="5">
        <v>93232</v>
      </c>
      <c r="G1276" s="5">
        <v>0</v>
      </c>
      <c r="H1276" s="5">
        <v>93232</v>
      </c>
      <c r="I1276" s="5">
        <v>0</v>
      </c>
      <c r="J1276" s="5">
        <v>93232</v>
      </c>
    </row>
    <row r="1277" spans="1:10" hidden="1">
      <c r="A1277" s="182" t="s">
        <v>2014</v>
      </c>
      <c r="B1277" s="182" t="s">
        <v>2015</v>
      </c>
      <c r="C1277" s="5">
        <v>0</v>
      </c>
      <c r="D1277" s="5">
        <v>0</v>
      </c>
      <c r="E1277" s="5">
        <v>0</v>
      </c>
      <c r="F1277" s="5">
        <v>42574.1</v>
      </c>
      <c r="G1277" s="5">
        <v>0</v>
      </c>
      <c r="H1277" s="5">
        <v>42574.1</v>
      </c>
      <c r="I1277" s="5">
        <v>0</v>
      </c>
      <c r="J1277" s="5">
        <v>42574.1</v>
      </c>
    </row>
    <row r="1278" spans="1:10" hidden="1">
      <c r="A1278" s="182" t="s">
        <v>2016</v>
      </c>
      <c r="B1278" s="182" t="s">
        <v>2015</v>
      </c>
      <c r="C1278" s="5">
        <v>0</v>
      </c>
      <c r="D1278" s="5">
        <v>0</v>
      </c>
      <c r="E1278" s="5">
        <v>0</v>
      </c>
      <c r="F1278" s="5">
        <v>42574.1</v>
      </c>
      <c r="G1278" s="5">
        <v>0</v>
      </c>
      <c r="H1278" s="5">
        <v>42574.1</v>
      </c>
      <c r="I1278" s="5">
        <v>0</v>
      </c>
      <c r="J1278" s="5">
        <v>42574.1</v>
      </c>
    </row>
    <row r="1279" spans="1:10" hidden="1">
      <c r="A1279" s="182" t="s">
        <v>2017</v>
      </c>
      <c r="B1279" s="182" t="s">
        <v>2018</v>
      </c>
      <c r="C1279" s="5">
        <v>0</v>
      </c>
      <c r="D1279" s="5">
        <v>0</v>
      </c>
      <c r="E1279" s="5">
        <v>0</v>
      </c>
      <c r="F1279" s="5">
        <v>50657.9</v>
      </c>
      <c r="G1279" s="5">
        <v>0</v>
      </c>
      <c r="H1279" s="5">
        <v>50657.9</v>
      </c>
      <c r="I1279" s="5">
        <v>0</v>
      </c>
      <c r="J1279" s="5">
        <v>50657.9</v>
      </c>
    </row>
    <row r="1280" spans="1:10" hidden="1">
      <c r="A1280" s="182" t="s">
        <v>2019</v>
      </c>
      <c r="B1280" s="182" t="s">
        <v>2018</v>
      </c>
      <c r="C1280" s="5">
        <v>0</v>
      </c>
      <c r="D1280" s="5">
        <v>0</v>
      </c>
      <c r="E1280" s="5">
        <v>0</v>
      </c>
      <c r="F1280" s="5">
        <v>50657.9</v>
      </c>
      <c r="G1280" s="5">
        <v>0</v>
      </c>
      <c r="H1280" s="5">
        <v>50657.9</v>
      </c>
      <c r="I1280" s="5">
        <v>0</v>
      </c>
      <c r="J1280" s="5">
        <v>50657.9</v>
      </c>
    </row>
    <row r="1281" spans="1:10" hidden="1">
      <c r="A1281" s="182" t="s">
        <v>2020</v>
      </c>
      <c r="B1281" s="182" t="s">
        <v>2021</v>
      </c>
      <c r="C1281" s="5">
        <v>0</v>
      </c>
      <c r="D1281" s="5">
        <v>0</v>
      </c>
      <c r="E1281" s="5">
        <v>0</v>
      </c>
      <c r="F1281" s="5">
        <v>55387.67</v>
      </c>
      <c r="G1281" s="5">
        <v>0</v>
      </c>
      <c r="H1281" s="5">
        <v>55387.67</v>
      </c>
      <c r="I1281" s="5">
        <v>0</v>
      </c>
      <c r="J1281" s="5">
        <v>55387.67</v>
      </c>
    </row>
    <row r="1282" spans="1:10" hidden="1">
      <c r="A1282" s="182" t="s">
        <v>2022</v>
      </c>
      <c r="B1282" s="182" t="s">
        <v>2023</v>
      </c>
      <c r="C1282" s="5">
        <v>0</v>
      </c>
      <c r="D1282" s="5">
        <v>0</v>
      </c>
      <c r="E1282" s="5">
        <v>0</v>
      </c>
      <c r="F1282" s="5">
        <v>55387.67</v>
      </c>
      <c r="G1282" s="5">
        <v>0</v>
      </c>
      <c r="H1282" s="5">
        <v>55387.67</v>
      </c>
      <c r="I1282" s="5">
        <v>0</v>
      </c>
      <c r="J1282" s="5">
        <v>55387.67</v>
      </c>
    </row>
    <row r="1283" spans="1:10" hidden="1">
      <c r="A1283" s="182" t="s">
        <v>2024</v>
      </c>
      <c r="B1283" s="182" t="s">
        <v>2023</v>
      </c>
      <c r="C1283" s="5">
        <v>0</v>
      </c>
      <c r="D1283" s="5">
        <v>0</v>
      </c>
      <c r="E1283" s="5">
        <v>0</v>
      </c>
      <c r="F1283" s="5">
        <v>55387.67</v>
      </c>
      <c r="G1283" s="5">
        <v>0</v>
      </c>
      <c r="H1283" s="5">
        <v>55387.67</v>
      </c>
      <c r="I1283" s="5">
        <v>0</v>
      </c>
      <c r="J1283" s="5">
        <v>55387.67</v>
      </c>
    </row>
    <row r="1284" spans="1:10" hidden="1">
      <c r="A1284" s="182" t="s">
        <v>2025</v>
      </c>
      <c r="B1284" s="182" t="s">
        <v>2026</v>
      </c>
      <c r="C1284" s="5">
        <v>0</v>
      </c>
      <c r="D1284" s="5">
        <v>0</v>
      </c>
      <c r="E1284" s="5">
        <v>0</v>
      </c>
      <c r="F1284" s="5">
        <v>122579.59</v>
      </c>
      <c r="G1284" s="5">
        <v>0</v>
      </c>
      <c r="H1284" s="5">
        <v>122579.59</v>
      </c>
      <c r="I1284" s="5">
        <v>0</v>
      </c>
      <c r="J1284" s="5">
        <v>122579.59</v>
      </c>
    </row>
    <row r="1285" spans="1:10" hidden="1">
      <c r="A1285" s="182" t="s">
        <v>2027</v>
      </c>
      <c r="B1285" s="182" t="s">
        <v>2028</v>
      </c>
      <c r="C1285" s="5">
        <v>0</v>
      </c>
      <c r="D1285" s="5">
        <v>0</v>
      </c>
      <c r="E1285" s="5">
        <v>0</v>
      </c>
      <c r="F1285" s="5">
        <v>78771.100000000006</v>
      </c>
      <c r="G1285" s="5">
        <v>0</v>
      </c>
      <c r="H1285" s="5">
        <v>78771.100000000006</v>
      </c>
      <c r="I1285" s="5">
        <v>0</v>
      </c>
      <c r="J1285" s="5">
        <v>78771.100000000006</v>
      </c>
    </row>
    <row r="1286" spans="1:10" hidden="1">
      <c r="A1286" s="182" t="s">
        <v>2029</v>
      </c>
      <c r="B1286" s="182" t="s">
        <v>2028</v>
      </c>
      <c r="C1286" s="5">
        <v>0</v>
      </c>
      <c r="D1286" s="5">
        <v>0</v>
      </c>
      <c r="E1286" s="5">
        <v>0</v>
      </c>
      <c r="F1286" s="5">
        <v>78771.100000000006</v>
      </c>
      <c r="G1286" s="5">
        <v>0</v>
      </c>
      <c r="H1286" s="5">
        <v>78771.100000000006</v>
      </c>
      <c r="I1286" s="5">
        <v>0</v>
      </c>
      <c r="J1286" s="5">
        <v>78771.100000000006</v>
      </c>
    </row>
    <row r="1287" spans="1:10" hidden="1">
      <c r="A1287" s="182" t="s">
        <v>2030</v>
      </c>
      <c r="B1287" s="182" t="s">
        <v>2031</v>
      </c>
      <c r="C1287" s="5">
        <v>0</v>
      </c>
      <c r="D1287" s="5">
        <v>0</v>
      </c>
      <c r="E1287" s="5">
        <v>0</v>
      </c>
      <c r="F1287" s="5">
        <v>7232.49</v>
      </c>
      <c r="G1287" s="5">
        <v>0</v>
      </c>
      <c r="H1287" s="5">
        <v>7232.49</v>
      </c>
      <c r="I1287" s="5">
        <v>0</v>
      </c>
      <c r="J1287" s="5">
        <v>7232.49</v>
      </c>
    </row>
    <row r="1288" spans="1:10" hidden="1">
      <c r="A1288" s="182" t="s">
        <v>2032</v>
      </c>
      <c r="B1288" s="182" t="s">
        <v>2031</v>
      </c>
      <c r="C1288" s="5">
        <v>0</v>
      </c>
      <c r="D1288" s="5">
        <v>0</v>
      </c>
      <c r="E1288" s="5">
        <v>0</v>
      </c>
      <c r="F1288" s="5">
        <v>7232.49</v>
      </c>
      <c r="G1288" s="5">
        <v>0</v>
      </c>
      <c r="H1288" s="5">
        <v>7232.49</v>
      </c>
      <c r="I1288" s="5">
        <v>0</v>
      </c>
      <c r="J1288" s="5">
        <v>7232.49</v>
      </c>
    </row>
    <row r="1289" spans="1:10" hidden="1">
      <c r="A1289" s="182" t="s">
        <v>2033</v>
      </c>
      <c r="B1289" s="182" t="s">
        <v>2034</v>
      </c>
      <c r="C1289" s="5">
        <v>0</v>
      </c>
      <c r="D1289" s="5">
        <v>0</v>
      </c>
      <c r="E1289" s="5">
        <v>0</v>
      </c>
      <c r="F1289" s="5">
        <v>10786.62</v>
      </c>
      <c r="G1289" s="5">
        <v>0</v>
      </c>
      <c r="H1289" s="5">
        <v>10786.62</v>
      </c>
      <c r="I1289" s="5">
        <v>0</v>
      </c>
      <c r="J1289" s="5">
        <v>10786.62</v>
      </c>
    </row>
    <row r="1290" spans="1:10" hidden="1">
      <c r="A1290" s="182" t="s">
        <v>2035</v>
      </c>
      <c r="B1290" s="182" t="s">
        <v>2034</v>
      </c>
      <c r="C1290" s="5">
        <v>0</v>
      </c>
      <c r="D1290" s="5">
        <v>0</v>
      </c>
      <c r="E1290" s="5">
        <v>0</v>
      </c>
      <c r="F1290" s="5">
        <v>10786.62</v>
      </c>
      <c r="G1290" s="5">
        <v>0</v>
      </c>
      <c r="H1290" s="5">
        <v>10786.62</v>
      </c>
      <c r="I1290" s="5">
        <v>0</v>
      </c>
      <c r="J1290" s="5">
        <v>10786.62</v>
      </c>
    </row>
    <row r="1291" spans="1:10" hidden="1">
      <c r="A1291" s="182" t="s">
        <v>2355</v>
      </c>
      <c r="B1291" s="182" t="s">
        <v>2356</v>
      </c>
      <c r="C1291" s="5">
        <v>0</v>
      </c>
      <c r="D1291" s="5">
        <v>0</v>
      </c>
      <c r="E1291" s="5">
        <v>0</v>
      </c>
      <c r="F1291" s="5">
        <v>25789.38</v>
      </c>
      <c r="G1291" s="5">
        <v>0</v>
      </c>
      <c r="H1291" s="5">
        <v>25789.38</v>
      </c>
      <c r="I1291" s="5">
        <v>0</v>
      </c>
      <c r="J1291" s="5">
        <v>25789.38</v>
      </c>
    </row>
    <row r="1292" spans="1:10" hidden="1">
      <c r="A1292" s="182" t="s">
        <v>2357</v>
      </c>
      <c r="B1292" s="182" t="s">
        <v>2356</v>
      </c>
      <c r="C1292" s="5">
        <v>0</v>
      </c>
      <c r="D1292" s="5">
        <v>0</v>
      </c>
      <c r="E1292" s="5">
        <v>0</v>
      </c>
      <c r="F1292" s="5">
        <v>25789.38</v>
      </c>
      <c r="G1292" s="5">
        <v>0</v>
      </c>
      <c r="H1292" s="5">
        <v>25789.38</v>
      </c>
      <c r="I1292" s="5">
        <v>0</v>
      </c>
      <c r="J1292" s="5">
        <v>25789.38</v>
      </c>
    </row>
    <row r="1293" spans="1:10" hidden="1">
      <c r="A1293" s="182" t="s">
        <v>2036</v>
      </c>
      <c r="B1293" s="182" t="s">
        <v>2037</v>
      </c>
      <c r="C1293" s="5">
        <v>0</v>
      </c>
      <c r="D1293" s="5">
        <v>0</v>
      </c>
      <c r="E1293" s="5">
        <v>0</v>
      </c>
      <c r="F1293" s="5">
        <v>2580</v>
      </c>
      <c r="G1293" s="5">
        <v>0</v>
      </c>
      <c r="H1293" s="5">
        <v>2580</v>
      </c>
      <c r="I1293" s="5">
        <v>0</v>
      </c>
      <c r="J1293" s="5">
        <v>2580</v>
      </c>
    </row>
    <row r="1294" spans="1:10" hidden="1">
      <c r="A1294" s="182" t="s">
        <v>2038</v>
      </c>
      <c r="B1294" s="182" t="s">
        <v>2039</v>
      </c>
      <c r="C1294" s="5">
        <v>0</v>
      </c>
      <c r="D1294" s="5">
        <v>0</v>
      </c>
      <c r="E1294" s="5">
        <v>0</v>
      </c>
      <c r="F1294" s="5">
        <v>2580</v>
      </c>
      <c r="G1294" s="5">
        <v>0</v>
      </c>
      <c r="H1294" s="5">
        <v>2580</v>
      </c>
      <c r="I1294" s="5">
        <v>0</v>
      </c>
      <c r="J1294" s="5">
        <v>2580</v>
      </c>
    </row>
    <row r="1295" spans="1:10" hidden="1">
      <c r="A1295" s="182" t="s">
        <v>2040</v>
      </c>
      <c r="B1295" s="182" t="s">
        <v>2039</v>
      </c>
      <c r="C1295" s="5">
        <v>0</v>
      </c>
      <c r="D1295" s="5">
        <v>0</v>
      </c>
      <c r="E1295" s="5">
        <v>0</v>
      </c>
      <c r="F1295" s="5">
        <v>2580</v>
      </c>
      <c r="G1295" s="5">
        <v>0</v>
      </c>
      <c r="H1295" s="5">
        <v>2580</v>
      </c>
      <c r="I1295" s="5">
        <v>0</v>
      </c>
      <c r="J1295" s="5">
        <v>2580</v>
      </c>
    </row>
    <row r="1296" spans="1:10" hidden="1">
      <c r="A1296" s="182" t="s">
        <v>2641</v>
      </c>
      <c r="B1296" s="182" t="s">
        <v>2041</v>
      </c>
      <c r="C1296" s="5">
        <v>0</v>
      </c>
      <c r="D1296" s="5">
        <v>0</v>
      </c>
      <c r="E1296" s="5">
        <v>0</v>
      </c>
      <c r="F1296" s="5">
        <v>2327542.7400000002</v>
      </c>
      <c r="G1296" s="5">
        <v>0</v>
      </c>
      <c r="H1296" s="5">
        <v>2327542.7400000002</v>
      </c>
      <c r="I1296" s="5">
        <v>0</v>
      </c>
      <c r="J1296" s="5">
        <v>2327542.7400000002</v>
      </c>
    </row>
    <row r="1297" spans="1:10" hidden="1">
      <c r="A1297" s="182" t="s">
        <v>2042</v>
      </c>
      <c r="B1297" s="182" t="s">
        <v>2043</v>
      </c>
      <c r="C1297" s="5">
        <v>0</v>
      </c>
      <c r="D1297" s="5">
        <v>0</v>
      </c>
      <c r="E1297" s="5">
        <v>0</v>
      </c>
      <c r="F1297" s="5">
        <v>1597404.45</v>
      </c>
      <c r="G1297" s="5">
        <v>0</v>
      </c>
      <c r="H1297" s="5">
        <v>1597404.45</v>
      </c>
      <c r="I1297" s="5">
        <v>0</v>
      </c>
      <c r="J1297" s="5">
        <v>1597404.45</v>
      </c>
    </row>
    <row r="1298" spans="1:10" hidden="1">
      <c r="A1298" s="182" t="s">
        <v>2044</v>
      </c>
      <c r="B1298" s="182" t="s">
        <v>2045</v>
      </c>
      <c r="C1298" s="5">
        <v>0</v>
      </c>
      <c r="D1298" s="5">
        <v>0</v>
      </c>
      <c r="E1298" s="5">
        <v>0</v>
      </c>
      <c r="F1298" s="5">
        <v>1527404.45</v>
      </c>
      <c r="G1298" s="5">
        <v>0</v>
      </c>
      <c r="H1298" s="5">
        <v>1527404.45</v>
      </c>
      <c r="I1298" s="5">
        <v>0</v>
      </c>
      <c r="J1298" s="5">
        <v>1527404.45</v>
      </c>
    </row>
    <row r="1299" spans="1:10" hidden="1">
      <c r="A1299" s="182" t="s">
        <v>2046</v>
      </c>
      <c r="B1299" s="182" t="s">
        <v>2045</v>
      </c>
      <c r="C1299" s="5">
        <v>0</v>
      </c>
      <c r="D1299" s="5">
        <v>0</v>
      </c>
      <c r="E1299" s="5">
        <v>0</v>
      </c>
      <c r="F1299" s="5">
        <v>1527404.45</v>
      </c>
      <c r="G1299" s="5">
        <v>0</v>
      </c>
      <c r="H1299" s="5">
        <v>1527404.45</v>
      </c>
      <c r="I1299" s="5">
        <v>0</v>
      </c>
      <c r="J1299" s="5">
        <v>1527404.45</v>
      </c>
    </row>
    <row r="1300" spans="1:10" hidden="1">
      <c r="A1300" s="182" t="s">
        <v>2047</v>
      </c>
      <c r="B1300" s="182" t="s">
        <v>2048</v>
      </c>
      <c r="C1300" s="5">
        <v>0</v>
      </c>
      <c r="D1300" s="5">
        <v>0</v>
      </c>
      <c r="E1300" s="5">
        <v>0</v>
      </c>
      <c r="F1300" s="5">
        <v>70000</v>
      </c>
      <c r="G1300" s="5">
        <v>0</v>
      </c>
      <c r="H1300" s="5">
        <v>70000</v>
      </c>
      <c r="I1300" s="5">
        <v>0</v>
      </c>
      <c r="J1300" s="5">
        <v>70000</v>
      </c>
    </row>
    <row r="1301" spans="1:10" hidden="1">
      <c r="A1301" s="182" t="s">
        <v>2049</v>
      </c>
      <c r="B1301" s="182" t="s">
        <v>2048</v>
      </c>
      <c r="C1301" s="5">
        <v>0</v>
      </c>
      <c r="D1301" s="5">
        <v>0</v>
      </c>
      <c r="E1301" s="5">
        <v>0</v>
      </c>
      <c r="F1301" s="5">
        <v>70000</v>
      </c>
      <c r="G1301" s="5">
        <v>0</v>
      </c>
      <c r="H1301" s="5">
        <v>70000</v>
      </c>
      <c r="I1301" s="5">
        <v>0</v>
      </c>
      <c r="J1301" s="5">
        <v>70000</v>
      </c>
    </row>
    <row r="1302" spans="1:10" hidden="1">
      <c r="A1302" s="182" t="s">
        <v>2050</v>
      </c>
      <c r="B1302" s="182" t="s">
        <v>2051</v>
      </c>
      <c r="C1302" s="5">
        <v>0</v>
      </c>
      <c r="D1302" s="5">
        <v>0</v>
      </c>
      <c r="E1302" s="5">
        <v>0</v>
      </c>
      <c r="F1302" s="5">
        <v>316291.39</v>
      </c>
      <c r="G1302" s="5">
        <v>0</v>
      </c>
      <c r="H1302" s="5">
        <v>316291.39</v>
      </c>
      <c r="I1302" s="5">
        <v>0</v>
      </c>
      <c r="J1302" s="5">
        <v>316291.39</v>
      </c>
    </row>
    <row r="1303" spans="1:10" hidden="1">
      <c r="A1303" s="182" t="s">
        <v>2052</v>
      </c>
      <c r="B1303" s="182" t="s">
        <v>2053</v>
      </c>
      <c r="C1303" s="5">
        <v>0</v>
      </c>
      <c r="D1303" s="5">
        <v>0</v>
      </c>
      <c r="E1303" s="5">
        <v>0</v>
      </c>
      <c r="F1303" s="5">
        <v>316291.39</v>
      </c>
      <c r="G1303" s="5">
        <v>0</v>
      </c>
      <c r="H1303" s="5">
        <v>316291.39</v>
      </c>
      <c r="I1303" s="5">
        <v>0</v>
      </c>
      <c r="J1303" s="5">
        <v>316291.39</v>
      </c>
    </row>
    <row r="1304" spans="1:10" hidden="1">
      <c r="A1304" s="182" t="s">
        <v>2054</v>
      </c>
      <c r="B1304" s="182" t="s">
        <v>2053</v>
      </c>
      <c r="C1304" s="5">
        <v>0</v>
      </c>
      <c r="D1304" s="5">
        <v>0</v>
      </c>
      <c r="E1304" s="5">
        <v>0</v>
      </c>
      <c r="F1304" s="5">
        <v>316291.39</v>
      </c>
      <c r="G1304" s="5">
        <v>0</v>
      </c>
      <c r="H1304" s="5">
        <v>316291.39</v>
      </c>
      <c r="I1304" s="5">
        <v>0</v>
      </c>
      <c r="J1304" s="5">
        <v>316291.39</v>
      </c>
    </row>
    <row r="1305" spans="1:10" hidden="1">
      <c r="A1305" s="182" t="s">
        <v>2055</v>
      </c>
      <c r="B1305" s="182" t="s">
        <v>2056</v>
      </c>
      <c r="C1305" s="5">
        <v>0</v>
      </c>
      <c r="D1305" s="5">
        <v>0</v>
      </c>
      <c r="E1305" s="5">
        <v>0</v>
      </c>
      <c r="F1305" s="5">
        <v>392225.1</v>
      </c>
      <c r="G1305" s="5">
        <v>0</v>
      </c>
      <c r="H1305" s="5">
        <v>392225.1</v>
      </c>
      <c r="I1305" s="5">
        <v>0</v>
      </c>
      <c r="J1305" s="5">
        <v>392225.1</v>
      </c>
    </row>
    <row r="1306" spans="1:10" hidden="1">
      <c r="A1306" s="182" t="s">
        <v>2642</v>
      </c>
      <c r="B1306" s="182" t="s">
        <v>2643</v>
      </c>
      <c r="C1306" s="5">
        <v>0</v>
      </c>
      <c r="D1306" s="5">
        <v>0</v>
      </c>
      <c r="E1306" s="5">
        <v>0</v>
      </c>
      <c r="F1306" s="5">
        <v>19160</v>
      </c>
      <c r="G1306" s="5">
        <v>0</v>
      </c>
      <c r="H1306" s="5">
        <v>19160</v>
      </c>
      <c r="I1306" s="5">
        <v>0</v>
      </c>
      <c r="J1306" s="5">
        <v>19160</v>
      </c>
    </row>
    <row r="1307" spans="1:10" hidden="1">
      <c r="A1307" s="182" t="s">
        <v>2644</v>
      </c>
      <c r="B1307" s="182" t="s">
        <v>2643</v>
      </c>
      <c r="C1307" s="5">
        <v>0</v>
      </c>
      <c r="D1307" s="5">
        <v>0</v>
      </c>
      <c r="E1307" s="5">
        <v>0</v>
      </c>
      <c r="F1307" s="5">
        <v>19160</v>
      </c>
      <c r="G1307" s="5">
        <v>0</v>
      </c>
      <c r="H1307" s="5">
        <v>19160</v>
      </c>
      <c r="I1307" s="5">
        <v>0</v>
      </c>
      <c r="J1307" s="5">
        <v>19160</v>
      </c>
    </row>
    <row r="1308" spans="1:10" hidden="1">
      <c r="A1308" s="182" t="s">
        <v>2057</v>
      </c>
      <c r="B1308" s="182" t="s">
        <v>2058</v>
      </c>
      <c r="C1308" s="5">
        <v>0</v>
      </c>
      <c r="D1308" s="5">
        <v>0</v>
      </c>
      <c r="E1308" s="5">
        <v>0</v>
      </c>
      <c r="F1308" s="5">
        <v>34036.43</v>
      </c>
      <c r="G1308" s="5">
        <v>0</v>
      </c>
      <c r="H1308" s="5">
        <v>34036.43</v>
      </c>
      <c r="I1308" s="5">
        <v>0</v>
      </c>
      <c r="J1308" s="5">
        <v>34036.43</v>
      </c>
    </row>
    <row r="1309" spans="1:10" hidden="1">
      <c r="A1309" s="182" t="s">
        <v>2059</v>
      </c>
      <c r="B1309" s="182" t="s">
        <v>2058</v>
      </c>
      <c r="C1309" s="5">
        <v>0</v>
      </c>
      <c r="D1309" s="5">
        <v>0</v>
      </c>
      <c r="E1309" s="5">
        <v>0</v>
      </c>
      <c r="F1309" s="5">
        <v>34036.43</v>
      </c>
      <c r="G1309" s="5">
        <v>0</v>
      </c>
      <c r="H1309" s="5">
        <v>34036.43</v>
      </c>
      <c r="I1309" s="5">
        <v>0</v>
      </c>
      <c r="J1309" s="5">
        <v>34036.43</v>
      </c>
    </row>
    <row r="1310" spans="1:10" hidden="1">
      <c r="A1310" s="182" t="s">
        <v>2060</v>
      </c>
      <c r="B1310" s="182" t="s">
        <v>2061</v>
      </c>
      <c r="C1310" s="5">
        <v>0</v>
      </c>
      <c r="D1310" s="5">
        <v>0</v>
      </c>
      <c r="E1310" s="5">
        <v>0</v>
      </c>
      <c r="F1310" s="5">
        <v>205730.98</v>
      </c>
      <c r="G1310" s="5">
        <v>0</v>
      </c>
      <c r="H1310" s="5">
        <v>205730.98</v>
      </c>
      <c r="I1310" s="5">
        <v>0</v>
      </c>
      <c r="J1310" s="5">
        <v>205730.98</v>
      </c>
    </row>
    <row r="1311" spans="1:10" hidden="1">
      <c r="A1311" s="182" t="s">
        <v>2062</v>
      </c>
      <c r="B1311" s="182" t="s">
        <v>2061</v>
      </c>
      <c r="C1311" s="5">
        <v>0</v>
      </c>
      <c r="D1311" s="5">
        <v>0</v>
      </c>
      <c r="E1311" s="5">
        <v>0</v>
      </c>
      <c r="F1311" s="5">
        <v>205730.98</v>
      </c>
      <c r="G1311" s="5">
        <v>0</v>
      </c>
      <c r="H1311" s="5">
        <v>205730.98</v>
      </c>
      <c r="I1311" s="5">
        <v>0</v>
      </c>
      <c r="J1311" s="5">
        <v>205730.98</v>
      </c>
    </row>
    <row r="1312" spans="1:10" hidden="1">
      <c r="A1312" s="182" t="s">
        <v>2063</v>
      </c>
      <c r="B1312" s="182" t="s">
        <v>2064</v>
      </c>
      <c r="C1312" s="5">
        <v>0</v>
      </c>
      <c r="D1312" s="5">
        <v>0</v>
      </c>
      <c r="E1312" s="5">
        <v>0</v>
      </c>
      <c r="F1312" s="5">
        <v>16065.01</v>
      </c>
      <c r="G1312" s="5">
        <v>0</v>
      </c>
      <c r="H1312" s="5">
        <v>16065.01</v>
      </c>
      <c r="I1312" s="5">
        <v>0</v>
      </c>
      <c r="J1312" s="5">
        <v>16065.01</v>
      </c>
    </row>
    <row r="1313" spans="1:10" hidden="1">
      <c r="A1313" s="182" t="s">
        <v>2065</v>
      </c>
      <c r="B1313" s="182" t="s">
        <v>2064</v>
      </c>
      <c r="C1313" s="5">
        <v>0</v>
      </c>
      <c r="D1313" s="5">
        <v>0</v>
      </c>
      <c r="E1313" s="5">
        <v>0</v>
      </c>
      <c r="F1313" s="5">
        <v>16065.01</v>
      </c>
      <c r="G1313" s="5">
        <v>0</v>
      </c>
      <c r="H1313" s="5">
        <v>16065.01</v>
      </c>
      <c r="I1313" s="5">
        <v>0</v>
      </c>
      <c r="J1313" s="5">
        <v>16065.01</v>
      </c>
    </row>
    <row r="1314" spans="1:10" hidden="1">
      <c r="A1314" s="182" t="s">
        <v>2066</v>
      </c>
      <c r="B1314" s="182" t="s">
        <v>2067</v>
      </c>
      <c r="C1314" s="5">
        <v>0</v>
      </c>
      <c r="D1314" s="5">
        <v>0</v>
      </c>
      <c r="E1314" s="5">
        <v>0</v>
      </c>
      <c r="F1314" s="5">
        <v>104157.85</v>
      </c>
      <c r="G1314" s="5">
        <v>0</v>
      </c>
      <c r="H1314" s="5">
        <v>104157.85</v>
      </c>
      <c r="I1314" s="5">
        <v>0</v>
      </c>
      <c r="J1314" s="5">
        <v>104157.85</v>
      </c>
    </row>
    <row r="1315" spans="1:10" hidden="1">
      <c r="A1315" s="182" t="s">
        <v>2068</v>
      </c>
      <c r="B1315" s="182" t="s">
        <v>2067</v>
      </c>
      <c r="C1315" s="5">
        <v>0</v>
      </c>
      <c r="D1315" s="5">
        <v>0</v>
      </c>
      <c r="E1315" s="5">
        <v>0</v>
      </c>
      <c r="F1315" s="5">
        <v>104157.85</v>
      </c>
      <c r="G1315" s="5">
        <v>0</v>
      </c>
      <c r="H1315" s="5">
        <v>104157.85</v>
      </c>
      <c r="I1315" s="5">
        <v>0</v>
      </c>
      <c r="J1315" s="5">
        <v>104157.85</v>
      </c>
    </row>
    <row r="1316" spans="1:10" hidden="1">
      <c r="A1316" s="182" t="s">
        <v>2069</v>
      </c>
      <c r="B1316" s="182" t="s">
        <v>2070</v>
      </c>
      <c r="C1316" s="5">
        <v>0</v>
      </c>
      <c r="D1316" s="5">
        <v>0</v>
      </c>
      <c r="E1316" s="5">
        <v>0</v>
      </c>
      <c r="F1316" s="5">
        <v>7859.41</v>
      </c>
      <c r="G1316" s="5">
        <v>0</v>
      </c>
      <c r="H1316" s="5">
        <v>7859.41</v>
      </c>
      <c r="I1316" s="5">
        <v>0</v>
      </c>
      <c r="J1316" s="5">
        <v>7859.41</v>
      </c>
    </row>
    <row r="1317" spans="1:10" hidden="1">
      <c r="A1317" s="182" t="s">
        <v>2071</v>
      </c>
      <c r="B1317" s="182" t="s">
        <v>2070</v>
      </c>
      <c r="C1317" s="5">
        <v>0</v>
      </c>
      <c r="D1317" s="5">
        <v>0</v>
      </c>
      <c r="E1317" s="5">
        <v>0</v>
      </c>
      <c r="F1317" s="5">
        <v>7859.41</v>
      </c>
      <c r="G1317" s="5">
        <v>0</v>
      </c>
      <c r="H1317" s="5">
        <v>7859.41</v>
      </c>
      <c r="I1317" s="5">
        <v>0</v>
      </c>
      <c r="J1317" s="5">
        <v>7859.41</v>
      </c>
    </row>
    <row r="1318" spans="1:10" hidden="1">
      <c r="A1318" s="182" t="s">
        <v>2072</v>
      </c>
      <c r="B1318" s="182" t="s">
        <v>2073</v>
      </c>
      <c r="C1318" s="5">
        <v>0</v>
      </c>
      <c r="D1318" s="5">
        <v>0</v>
      </c>
      <c r="E1318" s="5">
        <v>0</v>
      </c>
      <c r="F1318" s="5">
        <v>5215.42</v>
      </c>
      <c r="G1318" s="5">
        <v>0</v>
      </c>
      <c r="H1318" s="5">
        <v>5215.42</v>
      </c>
      <c r="I1318" s="5">
        <v>0</v>
      </c>
      <c r="J1318" s="5">
        <v>5215.42</v>
      </c>
    </row>
    <row r="1319" spans="1:10" hidden="1">
      <c r="A1319" s="182" t="s">
        <v>2074</v>
      </c>
      <c r="B1319" s="182" t="s">
        <v>2073</v>
      </c>
      <c r="C1319" s="5">
        <v>0</v>
      </c>
      <c r="D1319" s="5">
        <v>0</v>
      </c>
      <c r="E1319" s="5">
        <v>0</v>
      </c>
      <c r="F1319" s="5">
        <v>5215.42</v>
      </c>
      <c r="G1319" s="5">
        <v>0</v>
      </c>
      <c r="H1319" s="5">
        <v>5215.42</v>
      </c>
      <c r="I1319" s="5">
        <v>0</v>
      </c>
      <c r="J1319" s="5">
        <v>5215.42</v>
      </c>
    </row>
    <row r="1320" spans="1:10" hidden="1">
      <c r="A1320" s="182" t="s">
        <v>2075</v>
      </c>
      <c r="B1320" s="182" t="s">
        <v>2076</v>
      </c>
      <c r="C1320" s="5">
        <v>0</v>
      </c>
      <c r="D1320" s="5">
        <v>0</v>
      </c>
      <c r="E1320" s="5">
        <v>0</v>
      </c>
      <c r="F1320" s="5">
        <v>2150</v>
      </c>
      <c r="G1320" s="5">
        <v>0</v>
      </c>
      <c r="H1320" s="5">
        <v>2150</v>
      </c>
      <c r="I1320" s="5">
        <v>0</v>
      </c>
      <c r="J1320" s="5">
        <v>2150</v>
      </c>
    </row>
    <row r="1321" spans="1:10" hidden="1">
      <c r="A1321" s="182" t="s">
        <v>2077</v>
      </c>
      <c r="B1321" s="182" t="s">
        <v>2078</v>
      </c>
      <c r="C1321" s="5">
        <v>0</v>
      </c>
      <c r="D1321" s="5">
        <v>0</v>
      </c>
      <c r="E1321" s="5">
        <v>0</v>
      </c>
      <c r="F1321" s="5">
        <v>2150</v>
      </c>
      <c r="G1321" s="5">
        <v>0</v>
      </c>
      <c r="H1321" s="5">
        <v>2150</v>
      </c>
      <c r="I1321" s="5">
        <v>0</v>
      </c>
      <c r="J1321" s="5">
        <v>2150</v>
      </c>
    </row>
    <row r="1322" spans="1:10" hidden="1">
      <c r="A1322" s="182" t="s">
        <v>2079</v>
      </c>
      <c r="B1322" s="182" t="s">
        <v>2078</v>
      </c>
      <c r="C1322" s="5">
        <v>0</v>
      </c>
      <c r="D1322" s="5">
        <v>0</v>
      </c>
      <c r="E1322" s="5">
        <v>0</v>
      </c>
      <c r="F1322" s="5">
        <v>2150</v>
      </c>
      <c r="G1322" s="5">
        <v>0</v>
      </c>
      <c r="H1322" s="5">
        <v>2150</v>
      </c>
      <c r="I1322" s="5">
        <v>0</v>
      </c>
      <c r="J1322" s="5">
        <v>2150</v>
      </c>
    </row>
    <row r="1323" spans="1:10" hidden="1">
      <c r="A1323" s="182" t="s">
        <v>2080</v>
      </c>
      <c r="B1323" s="182" t="s">
        <v>2081</v>
      </c>
      <c r="C1323" s="5">
        <v>0</v>
      </c>
      <c r="D1323" s="5">
        <v>0</v>
      </c>
      <c r="E1323" s="5">
        <v>0</v>
      </c>
      <c r="F1323" s="5">
        <v>19471.8</v>
      </c>
      <c r="G1323" s="5">
        <v>0</v>
      </c>
      <c r="H1323" s="5">
        <v>19471.8</v>
      </c>
      <c r="I1323" s="5">
        <v>0</v>
      </c>
      <c r="J1323" s="5">
        <v>19471.8</v>
      </c>
    </row>
    <row r="1324" spans="1:10" hidden="1">
      <c r="A1324" s="182" t="s">
        <v>2082</v>
      </c>
      <c r="B1324" s="182" t="s">
        <v>2083</v>
      </c>
      <c r="C1324" s="5">
        <v>0</v>
      </c>
      <c r="D1324" s="5">
        <v>0</v>
      </c>
      <c r="E1324" s="5">
        <v>0</v>
      </c>
      <c r="F1324" s="5">
        <v>19471.8</v>
      </c>
      <c r="G1324" s="5">
        <v>0</v>
      </c>
      <c r="H1324" s="5">
        <v>19471.8</v>
      </c>
      <c r="I1324" s="5">
        <v>0</v>
      </c>
      <c r="J1324" s="5">
        <v>19471.8</v>
      </c>
    </row>
    <row r="1325" spans="1:10" hidden="1">
      <c r="A1325" s="182" t="s">
        <v>2084</v>
      </c>
      <c r="B1325" s="182" t="s">
        <v>2083</v>
      </c>
      <c r="C1325" s="5">
        <v>0</v>
      </c>
      <c r="D1325" s="5">
        <v>0</v>
      </c>
      <c r="E1325" s="5">
        <v>0</v>
      </c>
      <c r="F1325" s="5">
        <v>19471.8</v>
      </c>
      <c r="G1325" s="5">
        <v>0</v>
      </c>
      <c r="H1325" s="5">
        <v>19471.8</v>
      </c>
      <c r="I1325" s="5">
        <v>0</v>
      </c>
      <c r="J1325" s="5">
        <v>19471.8</v>
      </c>
    </row>
    <row r="1326" spans="1:10" hidden="1">
      <c r="A1326" s="182" t="s">
        <v>2645</v>
      </c>
      <c r="B1326" s="182" t="s">
        <v>2085</v>
      </c>
      <c r="C1326" s="5">
        <v>0</v>
      </c>
      <c r="D1326" s="5">
        <v>0</v>
      </c>
      <c r="E1326" s="5">
        <v>0</v>
      </c>
      <c r="F1326" s="5">
        <v>3719010.7</v>
      </c>
      <c r="G1326" s="5">
        <v>0</v>
      </c>
      <c r="H1326" s="5">
        <v>3719010.7</v>
      </c>
      <c r="I1326" s="5">
        <v>0</v>
      </c>
      <c r="J1326" s="5">
        <v>3719010.7</v>
      </c>
    </row>
    <row r="1327" spans="1:10" hidden="1">
      <c r="A1327" s="182" t="s">
        <v>77</v>
      </c>
      <c r="B1327" s="182" t="s">
        <v>2086</v>
      </c>
      <c r="C1327" s="5">
        <v>0</v>
      </c>
      <c r="D1327" s="5">
        <v>0</v>
      </c>
      <c r="E1327" s="5">
        <v>0</v>
      </c>
      <c r="F1327" s="5">
        <v>2993388.93</v>
      </c>
      <c r="G1327" s="5">
        <v>0</v>
      </c>
      <c r="H1327" s="5">
        <v>2993388.93</v>
      </c>
      <c r="I1327" s="5">
        <v>0</v>
      </c>
      <c r="J1327" s="5">
        <v>2993388.93</v>
      </c>
    </row>
    <row r="1328" spans="1:10" hidden="1">
      <c r="A1328" s="182" t="s">
        <v>2087</v>
      </c>
      <c r="B1328" s="182" t="s">
        <v>2088</v>
      </c>
      <c r="C1328" s="5">
        <v>0</v>
      </c>
      <c r="D1328" s="5">
        <v>0</v>
      </c>
      <c r="E1328" s="5">
        <v>0</v>
      </c>
      <c r="F1328" s="5">
        <v>2107587.04</v>
      </c>
      <c r="G1328" s="5">
        <v>0</v>
      </c>
      <c r="H1328" s="5">
        <v>2107587.04</v>
      </c>
      <c r="I1328" s="5">
        <v>0</v>
      </c>
      <c r="J1328" s="5">
        <v>2107587.04</v>
      </c>
    </row>
    <row r="1329" spans="1:11" hidden="1">
      <c r="A1329" s="182" t="s">
        <v>2089</v>
      </c>
      <c r="B1329" s="182" t="s">
        <v>2088</v>
      </c>
      <c r="C1329" s="5">
        <v>0</v>
      </c>
      <c r="D1329" s="5">
        <v>0</v>
      </c>
      <c r="E1329" s="5">
        <v>0</v>
      </c>
      <c r="F1329" s="5">
        <v>2024953.92</v>
      </c>
      <c r="G1329" s="5">
        <v>0</v>
      </c>
      <c r="H1329" s="5">
        <v>2024953.92</v>
      </c>
      <c r="I1329" s="5">
        <v>0</v>
      </c>
      <c r="J1329" s="5">
        <v>2024953.92</v>
      </c>
    </row>
    <row r="1330" spans="1:11" hidden="1">
      <c r="A1330" s="182" t="s">
        <v>2646</v>
      </c>
      <c r="B1330" s="182" t="s">
        <v>2647</v>
      </c>
      <c r="C1330" s="5">
        <v>0</v>
      </c>
      <c r="D1330" s="5">
        <v>0</v>
      </c>
      <c r="E1330" s="5">
        <v>0</v>
      </c>
      <c r="F1330" s="5">
        <v>82633.119999999995</v>
      </c>
      <c r="G1330" s="5">
        <v>0</v>
      </c>
      <c r="H1330" s="5">
        <v>82633.119999999995</v>
      </c>
      <c r="I1330" s="5">
        <v>0</v>
      </c>
      <c r="J1330" s="5">
        <v>82633.119999999995</v>
      </c>
    </row>
    <row r="1331" spans="1:11" hidden="1">
      <c r="A1331" s="182" t="s">
        <v>2090</v>
      </c>
      <c r="B1331" s="182" t="s">
        <v>2091</v>
      </c>
      <c r="C1331" s="5">
        <v>0</v>
      </c>
      <c r="D1331" s="5">
        <v>0</v>
      </c>
      <c r="E1331" s="5">
        <v>0</v>
      </c>
      <c r="F1331" s="5">
        <v>43373.21</v>
      </c>
      <c r="G1331" s="5">
        <v>0</v>
      </c>
      <c r="H1331" s="5">
        <v>43373.21</v>
      </c>
      <c r="I1331" s="5">
        <v>0</v>
      </c>
      <c r="J1331" s="5">
        <v>43373.21</v>
      </c>
    </row>
    <row r="1332" spans="1:11" hidden="1">
      <c r="A1332" s="182" t="s">
        <v>2092</v>
      </c>
      <c r="B1332" s="182" t="s">
        <v>2091</v>
      </c>
      <c r="C1332" s="5">
        <v>0</v>
      </c>
      <c r="D1332" s="5">
        <v>0</v>
      </c>
      <c r="E1332" s="5">
        <v>0</v>
      </c>
      <c r="F1332" s="5">
        <v>43373.21</v>
      </c>
      <c r="G1332" s="5">
        <v>0</v>
      </c>
      <c r="H1332" s="5">
        <v>43373.21</v>
      </c>
      <c r="I1332" s="5">
        <v>0</v>
      </c>
      <c r="J1332" s="5">
        <v>43373.21</v>
      </c>
    </row>
    <row r="1333" spans="1:11" hidden="1">
      <c r="A1333" s="182" t="s">
        <v>2093</v>
      </c>
      <c r="B1333" s="182" t="s">
        <v>2094</v>
      </c>
      <c r="C1333" s="5">
        <v>0</v>
      </c>
      <c r="D1333" s="5">
        <v>0</v>
      </c>
      <c r="E1333" s="5">
        <v>0</v>
      </c>
      <c r="F1333" s="5">
        <v>167360</v>
      </c>
      <c r="G1333" s="5">
        <v>0</v>
      </c>
      <c r="H1333" s="5">
        <v>167360</v>
      </c>
      <c r="I1333" s="5">
        <v>0</v>
      </c>
      <c r="J1333" s="5">
        <v>167360</v>
      </c>
    </row>
    <row r="1334" spans="1:11" hidden="1">
      <c r="A1334" s="182" t="s">
        <v>2095</v>
      </c>
      <c r="B1334" s="182" t="s">
        <v>2094</v>
      </c>
      <c r="C1334" s="5">
        <v>0</v>
      </c>
      <c r="D1334" s="5">
        <v>0</v>
      </c>
      <c r="E1334" s="5">
        <v>0</v>
      </c>
      <c r="F1334" s="5">
        <v>167360</v>
      </c>
      <c r="G1334" s="5">
        <v>0</v>
      </c>
      <c r="H1334" s="5">
        <v>167360</v>
      </c>
      <c r="I1334" s="5">
        <v>0</v>
      </c>
      <c r="J1334" s="5">
        <v>167360</v>
      </c>
    </row>
    <row r="1335" spans="1:11" hidden="1">
      <c r="A1335" s="182" t="s">
        <v>2096</v>
      </c>
      <c r="B1335" s="182" t="s">
        <v>2097</v>
      </c>
      <c r="C1335" s="5">
        <v>0</v>
      </c>
      <c r="D1335" s="5">
        <v>0</v>
      </c>
      <c r="E1335" s="5">
        <v>0</v>
      </c>
      <c r="F1335" s="5">
        <v>642968.68000000005</v>
      </c>
      <c r="G1335" s="5">
        <v>0</v>
      </c>
      <c r="H1335" s="5">
        <v>642968.68000000005</v>
      </c>
      <c r="I1335" s="5">
        <v>0</v>
      </c>
      <c r="J1335" s="5">
        <v>642968.68000000005</v>
      </c>
    </row>
    <row r="1336" spans="1:11" hidden="1">
      <c r="A1336" s="182" t="s">
        <v>2098</v>
      </c>
      <c r="B1336" s="182" t="s">
        <v>2097</v>
      </c>
      <c r="C1336" s="5">
        <v>0</v>
      </c>
      <c r="D1336" s="5">
        <v>0</v>
      </c>
      <c r="E1336" s="5">
        <v>0</v>
      </c>
      <c r="F1336" s="5">
        <v>642968.68000000005</v>
      </c>
      <c r="G1336" s="5">
        <v>0</v>
      </c>
      <c r="H1336" s="5">
        <v>642968.68000000005</v>
      </c>
      <c r="I1336" s="5">
        <v>0</v>
      </c>
      <c r="J1336" s="5">
        <v>642968.68000000005</v>
      </c>
    </row>
    <row r="1337" spans="1:11" hidden="1">
      <c r="A1337" s="182" t="s">
        <v>2099</v>
      </c>
      <c r="B1337" s="182" t="s">
        <v>2100</v>
      </c>
      <c r="C1337" s="5">
        <v>0</v>
      </c>
      <c r="D1337" s="5">
        <v>0</v>
      </c>
      <c r="E1337" s="5">
        <v>0</v>
      </c>
      <c r="F1337" s="5">
        <v>32100</v>
      </c>
      <c r="G1337" s="5">
        <v>0</v>
      </c>
      <c r="H1337" s="5">
        <v>32100</v>
      </c>
      <c r="I1337" s="5">
        <v>0</v>
      </c>
      <c r="J1337" s="5">
        <v>32100</v>
      </c>
    </row>
    <row r="1338" spans="1:11" hidden="1">
      <c r="A1338" s="182" t="s">
        <v>2101</v>
      </c>
      <c r="B1338" s="182" t="s">
        <v>2100</v>
      </c>
      <c r="C1338" s="5">
        <v>0</v>
      </c>
      <c r="D1338" s="5">
        <v>0</v>
      </c>
      <c r="E1338" s="5">
        <v>0</v>
      </c>
      <c r="F1338" s="5">
        <v>32100</v>
      </c>
      <c r="G1338" s="5">
        <v>0</v>
      </c>
      <c r="H1338" s="5">
        <v>32100</v>
      </c>
      <c r="I1338" s="5">
        <v>0</v>
      </c>
      <c r="J1338" s="5">
        <v>32100</v>
      </c>
    </row>
    <row r="1339" spans="1:11" hidden="1">
      <c r="A1339" s="182" t="s">
        <v>81</v>
      </c>
      <c r="B1339" s="182" t="s">
        <v>2102</v>
      </c>
      <c r="C1339" s="5">
        <v>0</v>
      </c>
      <c r="D1339" s="5">
        <v>0</v>
      </c>
      <c r="E1339" s="5">
        <v>0</v>
      </c>
      <c r="F1339" s="5">
        <v>725621.77</v>
      </c>
      <c r="G1339" s="5">
        <v>0</v>
      </c>
      <c r="H1339" s="5">
        <v>725621.77</v>
      </c>
      <c r="I1339" s="5">
        <v>0</v>
      </c>
      <c r="J1339" s="5">
        <v>725621.77</v>
      </c>
    </row>
    <row r="1340" spans="1:11" hidden="1">
      <c r="A1340" s="182" t="s">
        <v>2103</v>
      </c>
      <c r="B1340" s="182" t="s">
        <v>2104</v>
      </c>
      <c r="C1340" s="5">
        <v>0</v>
      </c>
      <c r="D1340" s="5">
        <v>0</v>
      </c>
      <c r="E1340" s="5">
        <v>0</v>
      </c>
      <c r="F1340" s="5">
        <v>387587.49</v>
      </c>
      <c r="G1340" s="5">
        <v>0</v>
      </c>
      <c r="H1340" s="5">
        <v>387587.49</v>
      </c>
      <c r="I1340" s="5">
        <v>0</v>
      </c>
      <c r="J1340" s="5">
        <v>387587.49</v>
      </c>
    </row>
    <row r="1341" spans="1:11">
      <c r="A1341" s="223" t="s">
        <v>2648</v>
      </c>
      <c r="B1341" s="223" t="s">
        <v>2649</v>
      </c>
      <c r="C1341" s="224">
        <v>0</v>
      </c>
      <c r="D1341" s="224">
        <v>0</v>
      </c>
      <c r="E1341" s="224">
        <v>0</v>
      </c>
      <c r="F1341" s="224">
        <v>387587.49</v>
      </c>
      <c r="G1341" s="224">
        <v>0</v>
      </c>
      <c r="H1341" s="224">
        <v>387587.49</v>
      </c>
      <c r="I1341" s="224">
        <v>0</v>
      </c>
      <c r="J1341" s="224">
        <v>387587.49</v>
      </c>
      <c r="K1341" s="188" t="s">
        <v>3173</v>
      </c>
    </row>
    <row r="1342" spans="1:11" hidden="1">
      <c r="A1342" s="182" t="s">
        <v>2105</v>
      </c>
      <c r="B1342" s="182" t="s">
        <v>2106</v>
      </c>
      <c r="C1342" s="5">
        <v>0</v>
      </c>
      <c r="D1342" s="5">
        <v>0</v>
      </c>
      <c r="E1342" s="5">
        <v>0</v>
      </c>
      <c r="F1342" s="5">
        <v>138875.14000000001</v>
      </c>
      <c r="G1342" s="5">
        <v>0</v>
      </c>
      <c r="H1342" s="5">
        <v>138875.14000000001</v>
      </c>
      <c r="I1342" s="5">
        <v>0</v>
      </c>
      <c r="J1342" s="5">
        <v>138875.14000000001</v>
      </c>
    </row>
    <row r="1343" spans="1:11" hidden="1">
      <c r="A1343" s="182" t="s">
        <v>2650</v>
      </c>
      <c r="B1343" s="182" t="s">
        <v>2651</v>
      </c>
      <c r="C1343" s="5">
        <v>0</v>
      </c>
      <c r="D1343" s="5">
        <v>0</v>
      </c>
      <c r="E1343" s="5">
        <v>0</v>
      </c>
      <c r="F1343" s="5">
        <v>43295.839999999997</v>
      </c>
      <c r="G1343" s="5">
        <v>0</v>
      </c>
      <c r="H1343" s="5">
        <v>43295.839999999997</v>
      </c>
      <c r="I1343" s="5">
        <v>0</v>
      </c>
      <c r="J1343" s="5">
        <v>43295.839999999997</v>
      </c>
    </row>
    <row r="1344" spans="1:11" hidden="1">
      <c r="A1344" s="182" t="s">
        <v>2358</v>
      </c>
      <c r="B1344" s="182" t="s">
        <v>2359</v>
      </c>
      <c r="C1344" s="5">
        <v>0</v>
      </c>
      <c r="D1344" s="5">
        <v>0</v>
      </c>
      <c r="E1344" s="5">
        <v>0</v>
      </c>
      <c r="F1344" s="5">
        <v>38000</v>
      </c>
      <c r="G1344" s="5">
        <v>0</v>
      </c>
      <c r="H1344" s="5">
        <v>38000</v>
      </c>
      <c r="I1344" s="5">
        <v>0</v>
      </c>
      <c r="J1344" s="5">
        <v>38000</v>
      </c>
    </row>
    <row r="1345" spans="1:10" hidden="1">
      <c r="A1345" s="182" t="s">
        <v>2107</v>
      </c>
      <c r="B1345" s="182" t="s">
        <v>2108</v>
      </c>
      <c r="C1345" s="5">
        <v>0</v>
      </c>
      <c r="D1345" s="5">
        <v>0</v>
      </c>
      <c r="E1345" s="5">
        <v>0</v>
      </c>
      <c r="F1345" s="5">
        <v>57579.3</v>
      </c>
      <c r="G1345" s="5">
        <v>0</v>
      </c>
      <c r="H1345" s="5">
        <v>57579.3</v>
      </c>
      <c r="I1345" s="5">
        <v>0</v>
      </c>
      <c r="J1345" s="5">
        <v>57579.3</v>
      </c>
    </row>
    <row r="1346" spans="1:10" hidden="1">
      <c r="A1346" s="182" t="s">
        <v>2109</v>
      </c>
      <c r="B1346" s="182" t="s">
        <v>2110</v>
      </c>
      <c r="C1346" s="5">
        <v>0</v>
      </c>
      <c r="D1346" s="5">
        <v>0</v>
      </c>
      <c r="E1346" s="5">
        <v>0</v>
      </c>
      <c r="F1346" s="5">
        <v>199159.14</v>
      </c>
      <c r="G1346" s="5">
        <v>0</v>
      </c>
      <c r="H1346" s="5">
        <v>199159.14</v>
      </c>
      <c r="I1346" s="5">
        <v>0</v>
      </c>
      <c r="J1346" s="5">
        <v>199159.14</v>
      </c>
    </row>
    <row r="1347" spans="1:10" hidden="1">
      <c r="A1347" s="182" t="s">
        <v>2111</v>
      </c>
      <c r="B1347" s="182" t="s">
        <v>2110</v>
      </c>
      <c r="C1347" s="5">
        <v>0</v>
      </c>
      <c r="D1347" s="5">
        <v>0</v>
      </c>
      <c r="E1347" s="5">
        <v>0</v>
      </c>
      <c r="F1347" s="5">
        <v>199159.14</v>
      </c>
      <c r="G1347" s="5">
        <v>0</v>
      </c>
      <c r="H1347" s="5">
        <v>199159.14</v>
      </c>
      <c r="I1347" s="5">
        <v>0</v>
      </c>
      <c r="J1347" s="5">
        <v>199159.14</v>
      </c>
    </row>
    <row r="1348" spans="1:10" hidden="1">
      <c r="A1348" s="182" t="s">
        <v>84</v>
      </c>
      <c r="B1348" s="182" t="s">
        <v>2112</v>
      </c>
      <c r="C1348" s="5">
        <v>0</v>
      </c>
      <c r="D1348" s="5">
        <v>0</v>
      </c>
      <c r="E1348" s="5">
        <v>0</v>
      </c>
      <c r="F1348" s="5">
        <v>9261.6</v>
      </c>
      <c r="G1348" s="5">
        <v>0</v>
      </c>
      <c r="H1348" s="5">
        <v>9261.6</v>
      </c>
      <c r="I1348" s="5">
        <v>0</v>
      </c>
      <c r="J1348" s="5">
        <v>9261.6</v>
      </c>
    </row>
    <row r="1349" spans="1:10" hidden="1">
      <c r="A1349" s="182" t="s">
        <v>2113</v>
      </c>
      <c r="B1349" s="182" t="s">
        <v>2114</v>
      </c>
      <c r="C1349" s="5">
        <v>0</v>
      </c>
      <c r="D1349" s="5">
        <v>0</v>
      </c>
      <c r="E1349" s="5">
        <v>0</v>
      </c>
      <c r="F1349" s="5">
        <v>9261.6</v>
      </c>
      <c r="G1349" s="5">
        <v>0</v>
      </c>
      <c r="H1349" s="5">
        <v>9261.6</v>
      </c>
      <c r="I1349" s="5">
        <v>0</v>
      </c>
      <c r="J1349" s="5">
        <v>9261.6</v>
      </c>
    </row>
    <row r="1350" spans="1:10" hidden="1">
      <c r="A1350" s="182" t="s">
        <v>2115</v>
      </c>
      <c r="B1350" s="182" t="s">
        <v>2116</v>
      </c>
      <c r="C1350" s="5">
        <v>0</v>
      </c>
      <c r="D1350" s="5">
        <v>0</v>
      </c>
      <c r="E1350" s="5">
        <v>0</v>
      </c>
      <c r="F1350" s="5">
        <v>9261.6</v>
      </c>
      <c r="G1350" s="5">
        <v>0</v>
      </c>
      <c r="H1350" s="5">
        <v>9261.6</v>
      </c>
      <c r="I1350" s="5">
        <v>0</v>
      </c>
      <c r="J1350" s="5">
        <v>9261.6</v>
      </c>
    </row>
    <row r="1351" spans="1:10" hidden="1">
      <c r="A1351" s="182" t="s">
        <v>2117</v>
      </c>
      <c r="B1351" s="182" t="s">
        <v>2116</v>
      </c>
      <c r="C1351" s="5">
        <v>0</v>
      </c>
      <c r="D1351" s="5">
        <v>0</v>
      </c>
      <c r="E1351" s="5">
        <v>0</v>
      </c>
      <c r="F1351" s="5">
        <v>9261.6</v>
      </c>
      <c r="G1351" s="5">
        <v>0</v>
      </c>
      <c r="H1351" s="5">
        <v>9261.6</v>
      </c>
      <c r="I1351" s="5">
        <v>0</v>
      </c>
      <c r="J1351" s="5">
        <v>9261.6</v>
      </c>
    </row>
    <row r="1352" spans="1:10" hidden="1">
      <c r="A1352" s="182" t="s">
        <v>2652</v>
      </c>
      <c r="B1352" s="182" t="s">
        <v>2118</v>
      </c>
      <c r="C1352" s="5">
        <v>0</v>
      </c>
      <c r="D1352" s="5">
        <v>0</v>
      </c>
      <c r="E1352" s="5">
        <v>0</v>
      </c>
      <c r="F1352" s="5">
        <v>9506.7800000000007</v>
      </c>
      <c r="G1352" s="5">
        <v>0</v>
      </c>
      <c r="H1352" s="5">
        <v>9506.7800000000007</v>
      </c>
      <c r="I1352" s="5">
        <v>0</v>
      </c>
      <c r="J1352" s="5">
        <v>9506.7800000000007</v>
      </c>
    </row>
    <row r="1353" spans="1:10" hidden="1">
      <c r="A1353" s="182" t="s">
        <v>2119</v>
      </c>
      <c r="B1353" s="182" t="s">
        <v>2120</v>
      </c>
      <c r="C1353" s="5">
        <v>0</v>
      </c>
      <c r="D1353" s="5">
        <v>0</v>
      </c>
      <c r="E1353" s="5">
        <v>0</v>
      </c>
      <c r="F1353" s="5">
        <v>9506.7800000000007</v>
      </c>
      <c r="G1353" s="5">
        <v>0</v>
      </c>
      <c r="H1353" s="5">
        <v>9506.7800000000007</v>
      </c>
      <c r="I1353" s="5">
        <v>0</v>
      </c>
      <c r="J1353" s="5">
        <v>9506.7800000000007</v>
      </c>
    </row>
    <row r="1354" spans="1:10" hidden="1">
      <c r="A1354" s="182" t="s">
        <v>2121</v>
      </c>
      <c r="B1354" s="182" t="s">
        <v>2122</v>
      </c>
      <c r="C1354" s="5">
        <v>0</v>
      </c>
      <c r="D1354" s="5">
        <v>0</v>
      </c>
      <c r="E1354" s="5">
        <v>0</v>
      </c>
      <c r="F1354" s="5">
        <v>9506.7800000000007</v>
      </c>
      <c r="G1354" s="5">
        <v>0</v>
      </c>
      <c r="H1354" s="5">
        <v>9506.7800000000007</v>
      </c>
      <c r="I1354" s="5">
        <v>0</v>
      </c>
      <c r="J1354" s="5">
        <v>9506.7800000000007</v>
      </c>
    </row>
    <row r="1355" spans="1:10" hidden="1">
      <c r="A1355" s="182" t="s">
        <v>2123</v>
      </c>
      <c r="B1355" s="182" t="s">
        <v>2122</v>
      </c>
      <c r="C1355" s="5">
        <v>0</v>
      </c>
      <c r="D1355" s="5">
        <v>0</v>
      </c>
      <c r="E1355" s="5">
        <v>0</v>
      </c>
      <c r="F1355" s="5">
        <v>9506.7800000000007</v>
      </c>
      <c r="G1355" s="5">
        <v>0</v>
      </c>
      <c r="H1355" s="5">
        <v>9506.7800000000007</v>
      </c>
      <c r="I1355" s="5">
        <v>0</v>
      </c>
      <c r="J1355" s="5">
        <v>9506.7800000000007</v>
      </c>
    </row>
    <row r="1356" spans="1:10" hidden="1">
      <c r="A1356" s="182" t="s">
        <v>2653</v>
      </c>
      <c r="B1356" s="182" t="s">
        <v>2124</v>
      </c>
      <c r="C1356" s="5">
        <v>0</v>
      </c>
      <c r="D1356" s="5">
        <v>0</v>
      </c>
      <c r="E1356" s="5">
        <v>628.13</v>
      </c>
      <c r="F1356" s="5">
        <v>1498204.77</v>
      </c>
      <c r="G1356" s="5">
        <v>628.13</v>
      </c>
      <c r="H1356" s="5">
        <v>1498204.77</v>
      </c>
      <c r="I1356" s="5">
        <v>0</v>
      </c>
      <c r="J1356" s="5">
        <v>1497576.64</v>
      </c>
    </row>
    <row r="1357" spans="1:10" hidden="1">
      <c r="A1357" s="182" t="s">
        <v>2125</v>
      </c>
      <c r="B1357" s="182" t="s">
        <v>116</v>
      </c>
      <c r="C1357" s="5">
        <v>0</v>
      </c>
      <c r="D1357" s="5">
        <v>0</v>
      </c>
      <c r="E1357" s="5">
        <v>628.13</v>
      </c>
      <c r="F1357" s="5">
        <v>0</v>
      </c>
      <c r="G1357" s="5">
        <v>628.13</v>
      </c>
      <c r="H1357" s="5">
        <v>0</v>
      </c>
      <c r="I1357" s="5">
        <v>628.13</v>
      </c>
      <c r="J1357" s="5">
        <v>0</v>
      </c>
    </row>
    <row r="1358" spans="1:10" hidden="1">
      <c r="A1358" s="182" t="s">
        <v>2126</v>
      </c>
      <c r="B1358" s="182" t="s">
        <v>351</v>
      </c>
      <c r="C1358" s="5">
        <v>0</v>
      </c>
      <c r="D1358" s="5">
        <v>0</v>
      </c>
      <c r="E1358" s="5">
        <v>627.53</v>
      </c>
      <c r="F1358" s="5">
        <v>0</v>
      </c>
      <c r="G1358" s="5">
        <v>627.53</v>
      </c>
      <c r="H1358" s="5">
        <v>0</v>
      </c>
      <c r="I1358" s="5">
        <v>627.53</v>
      </c>
      <c r="J1358" s="5">
        <v>0</v>
      </c>
    </row>
    <row r="1359" spans="1:10" hidden="1">
      <c r="A1359" s="182" t="s">
        <v>2127</v>
      </c>
      <c r="B1359" s="182" t="s">
        <v>351</v>
      </c>
      <c r="C1359" s="5">
        <v>0</v>
      </c>
      <c r="D1359" s="5">
        <v>0</v>
      </c>
      <c r="E1359" s="5">
        <v>627.53</v>
      </c>
      <c r="F1359" s="5">
        <v>0</v>
      </c>
      <c r="G1359" s="5">
        <v>627.53</v>
      </c>
      <c r="H1359" s="5">
        <v>0</v>
      </c>
      <c r="I1359" s="5">
        <v>627.53</v>
      </c>
      <c r="J1359" s="5">
        <v>0</v>
      </c>
    </row>
    <row r="1360" spans="1:10" hidden="1">
      <c r="A1360" s="182" t="s">
        <v>2128</v>
      </c>
      <c r="B1360" s="182" t="s">
        <v>2129</v>
      </c>
      <c r="C1360" s="5">
        <v>0</v>
      </c>
      <c r="D1360" s="5">
        <v>0</v>
      </c>
      <c r="E1360" s="5">
        <v>0.6</v>
      </c>
      <c r="F1360" s="5">
        <v>0</v>
      </c>
      <c r="G1360" s="5">
        <v>0.6</v>
      </c>
      <c r="H1360" s="5">
        <v>0</v>
      </c>
      <c r="I1360" s="5">
        <v>0.6</v>
      </c>
      <c r="J1360" s="5">
        <v>0</v>
      </c>
    </row>
    <row r="1361" spans="1:10" hidden="1">
      <c r="A1361" s="182" t="s">
        <v>2130</v>
      </c>
      <c r="B1361" s="182" t="s">
        <v>2129</v>
      </c>
      <c r="C1361" s="5">
        <v>0</v>
      </c>
      <c r="D1361" s="5">
        <v>0</v>
      </c>
      <c r="E1361" s="5">
        <v>0.6</v>
      </c>
      <c r="F1361" s="5">
        <v>0</v>
      </c>
      <c r="G1361" s="5">
        <v>0.6</v>
      </c>
      <c r="H1361" s="5">
        <v>0</v>
      </c>
      <c r="I1361" s="5">
        <v>0.6</v>
      </c>
      <c r="J1361" s="5">
        <v>0</v>
      </c>
    </row>
    <row r="1362" spans="1:10" hidden="1">
      <c r="A1362" s="182" t="s">
        <v>2131</v>
      </c>
      <c r="B1362" s="182" t="s">
        <v>2132</v>
      </c>
      <c r="C1362" s="5">
        <v>0</v>
      </c>
      <c r="D1362" s="5">
        <v>0</v>
      </c>
      <c r="E1362" s="5">
        <v>0</v>
      </c>
      <c r="F1362" s="5">
        <v>1498204.77</v>
      </c>
      <c r="G1362" s="5">
        <v>0</v>
      </c>
      <c r="H1362" s="5">
        <v>1498204.77</v>
      </c>
      <c r="I1362" s="5">
        <v>0</v>
      </c>
      <c r="J1362" s="5">
        <v>1498204.77</v>
      </c>
    </row>
    <row r="1363" spans="1:10" hidden="1">
      <c r="A1363" s="182" t="s">
        <v>2133</v>
      </c>
      <c r="B1363" s="182" t="s">
        <v>2134</v>
      </c>
      <c r="C1363" s="5">
        <v>0</v>
      </c>
      <c r="D1363" s="5">
        <v>0</v>
      </c>
      <c r="E1363" s="5">
        <v>0</v>
      </c>
      <c r="F1363" s="5">
        <v>1495399.62</v>
      </c>
      <c r="G1363" s="5">
        <v>0</v>
      </c>
      <c r="H1363" s="5">
        <v>1495399.62</v>
      </c>
      <c r="I1363" s="5">
        <v>0</v>
      </c>
      <c r="J1363" s="5">
        <v>1495399.62</v>
      </c>
    </row>
    <row r="1364" spans="1:10" hidden="1">
      <c r="A1364" s="182" t="s">
        <v>2135</v>
      </c>
      <c r="B1364" s="182" t="s">
        <v>2134</v>
      </c>
      <c r="C1364" s="5">
        <v>0</v>
      </c>
      <c r="D1364" s="5">
        <v>0</v>
      </c>
      <c r="E1364" s="5">
        <v>0</v>
      </c>
      <c r="F1364" s="5">
        <v>1495399.62</v>
      </c>
      <c r="G1364" s="5">
        <v>0</v>
      </c>
      <c r="H1364" s="5">
        <v>1495399.62</v>
      </c>
      <c r="I1364" s="5">
        <v>0</v>
      </c>
      <c r="J1364" s="5">
        <v>1495399.62</v>
      </c>
    </row>
    <row r="1365" spans="1:10" hidden="1">
      <c r="A1365" s="182" t="s">
        <v>2654</v>
      </c>
      <c r="B1365" s="182" t="s">
        <v>2655</v>
      </c>
      <c r="C1365" s="5">
        <v>0</v>
      </c>
      <c r="D1365" s="5">
        <v>0</v>
      </c>
      <c r="E1365" s="5">
        <v>0</v>
      </c>
      <c r="F1365" s="5">
        <v>2805.15</v>
      </c>
      <c r="G1365" s="5">
        <v>0</v>
      </c>
      <c r="H1365" s="5">
        <v>2805.15</v>
      </c>
      <c r="I1365" s="5">
        <v>0</v>
      </c>
      <c r="J1365" s="5">
        <v>2805.15</v>
      </c>
    </row>
    <row r="1366" spans="1:10" hidden="1">
      <c r="A1366" s="182" t="s">
        <v>2656</v>
      </c>
      <c r="B1366" s="182" t="s">
        <v>2136</v>
      </c>
      <c r="C1366" s="5">
        <v>0</v>
      </c>
      <c r="D1366" s="5">
        <v>0</v>
      </c>
      <c r="E1366" s="5">
        <v>3786.85</v>
      </c>
      <c r="F1366" s="5">
        <v>249101.4</v>
      </c>
      <c r="G1366" s="5">
        <v>3786.85</v>
      </c>
      <c r="H1366" s="5">
        <v>249101.4</v>
      </c>
      <c r="I1366" s="5">
        <v>0</v>
      </c>
      <c r="J1366" s="5">
        <v>245314.55</v>
      </c>
    </row>
    <row r="1367" spans="1:10" hidden="1">
      <c r="A1367" s="182" t="s">
        <v>2137</v>
      </c>
      <c r="B1367" s="182" t="s">
        <v>2138</v>
      </c>
      <c r="C1367" s="5">
        <v>0</v>
      </c>
      <c r="D1367" s="5">
        <v>0</v>
      </c>
      <c r="E1367" s="5">
        <v>3786.85</v>
      </c>
      <c r="F1367" s="5">
        <v>0</v>
      </c>
      <c r="G1367" s="5">
        <v>3786.85</v>
      </c>
      <c r="H1367" s="5">
        <v>0</v>
      </c>
      <c r="I1367" s="5">
        <v>3786.85</v>
      </c>
      <c r="J1367" s="5">
        <v>0</v>
      </c>
    </row>
    <row r="1368" spans="1:10" hidden="1">
      <c r="A1368" s="182" t="s">
        <v>2657</v>
      </c>
      <c r="B1368" s="182" t="s">
        <v>2658</v>
      </c>
      <c r="C1368" s="5">
        <v>0</v>
      </c>
      <c r="D1368" s="5">
        <v>0</v>
      </c>
      <c r="E1368" s="5">
        <v>84.8</v>
      </c>
      <c r="F1368" s="5">
        <v>0</v>
      </c>
      <c r="G1368" s="5">
        <v>84.8</v>
      </c>
      <c r="H1368" s="5">
        <v>0</v>
      </c>
      <c r="I1368" s="5">
        <v>84.8</v>
      </c>
      <c r="J1368" s="5">
        <v>0</v>
      </c>
    </row>
    <row r="1369" spans="1:10" hidden="1">
      <c r="A1369" s="182" t="s">
        <v>2659</v>
      </c>
      <c r="B1369" s="182" t="s">
        <v>2658</v>
      </c>
      <c r="C1369" s="5">
        <v>0</v>
      </c>
      <c r="D1369" s="5">
        <v>0</v>
      </c>
      <c r="E1369" s="5">
        <v>84.8</v>
      </c>
      <c r="F1369" s="5">
        <v>0</v>
      </c>
      <c r="G1369" s="5">
        <v>84.8</v>
      </c>
      <c r="H1369" s="5">
        <v>0</v>
      </c>
      <c r="I1369" s="5">
        <v>84.8</v>
      </c>
      <c r="J1369" s="5">
        <v>0</v>
      </c>
    </row>
    <row r="1370" spans="1:10" hidden="1">
      <c r="A1370" s="182" t="s">
        <v>2660</v>
      </c>
      <c r="B1370" s="182" t="s">
        <v>2661</v>
      </c>
      <c r="C1370" s="5">
        <v>0</v>
      </c>
      <c r="D1370" s="5">
        <v>0</v>
      </c>
      <c r="E1370" s="5">
        <v>3645.51</v>
      </c>
      <c r="F1370" s="5">
        <v>0</v>
      </c>
      <c r="G1370" s="5">
        <v>3645.51</v>
      </c>
      <c r="H1370" s="5">
        <v>0</v>
      </c>
      <c r="I1370" s="5">
        <v>3645.51</v>
      </c>
      <c r="J1370" s="5">
        <v>0</v>
      </c>
    </row>
    <row r="1371" spans="1:10" hidden="1">
      <c r="A1371" s="182" t="s">
        <v>2360</v>
      </c>
      <c r="B1371" s="182" t="s">
        <v>2361</v>
      </c>
      <c r="C1371" s="5">
        <v>0</v>
      </c>
      <c r="D1371" s="5">
        <v>0</v>
      </c>
      <c r="E1371" s="5">
        <v>56.54</v>
      </c>
      <c r="F1371" s="5">
        <v>0</v>
      </c>
      <c r="G1371" s="5">
        <v>56.54</v>
      </c>
      <c r="H1371" s="5">
        <v>0</v>
      </c>
      <c r="I1371" s="5">
        <v>56.54</v>
      </c>
      <c r="J1371" s="5">
        <v>0</v>
      </c>
    </row>
    <row r="1372" spans="1:10" hidden="1">
      <c r="A1372" s="182" t="s">
        <v>2362</v>
      </c>
      <c r="B1372" s="182" t="s">
        <v>2361</v>
      </c>
      <c r="C1372" s="5">
        <v>0</v>
      </c>
      <c r="D1372" s="5">
        <v>0</v>
      </c>
      <c r="E1372" s="5">
        <v>56.54</v>
      </c>
      <c r="F1372" s="5">
        <v>0</v>
      </c>
      <c r="G1372" s="5">
        <v>56.54</v>
      </c>
      <c r="H1372" s="5">
        <v>0</v>
      </c>
      <c r="I1372" s="5">
        <v>56.54</v>
      </c>
      <c r="J1372" s="5">
        <v>0</v>
      </c>
    </row>
    <row r="1373" spans="1:10" hidden="1">
      <c r="A1373" s="182" t="s">
        <v>2139</v>
      </c>
      <c r="B1373" s="182" t="s">
        <v>2140</v>
      </c>
      <c r="C1373" s="5">
        <v>0</v>
      </c>
      <c r="D1373" s="5">
        <v>0</v>
      </c>
      <c r="E1373" s="5">
        <v>0</v>
      </c>
      <c r="F1373" s="5">
        <v>240733.58</v>
      </c>
      <c r="G1373" s="5">
        <v>0</v>
      </c>
      <c r="H1373" s="5">
        <v>240733.58</v>
      </c>
      <c r="I1373" s="5">
        <v>0</v>
      </c>
      <c r="J1373" s="5">
        <v>240733.58</v>
      </c>
    </row>
    <row r="1374" spans="1:10" hidden="1">
      <c r="A1374" s="182" t="s">
        <v>2141</v>
      </c>
      <c r="B1374" s="182" t="s">
        <v>2142</v>
      </c>
      <c r="C1374" s="5">
        <v>0</v>
      </c>
      <c r="D1374" s="5">
        <v>0</v>
      </c>
      <c r="E1374" s="5">
        <v>0</v>
      </c>
      <c r="F1374" s="5">
        <v>227291.08</v>
      </c>
      <c r="G1374" s="5">
        <v>0</v>
      </c>
      <c r="H1374" s="5">
        <v>227291.08</v>
      </c>
      <c r="I1374" s="5">
        <v>0</v>
      </c>
      <c r="J1374" s="5">
        <v>227291.08</v>
      </c>
    </row>
    <row r="1375" spans="1:10" hidden="1">
      <c r="A1375" s="182" t="s">
        <v>2363</v>
      </c>
      <c r="B1375" s="182" t="s">
        <v>2364</v>
      </c>
      <c r="C1375" s="5">
        <v>0</v>
      </c>
      <c r="D1375" s="5">
        <v>0</v>
      </c>
      <c r="E1375" s="5">
        <v>0</v>
      </c>
      <c r="F1375" s="5">
        <v>127176.43</v>
      </c>
      <c r="G1375" s="5">
        <v>0</v>
      </c>
      <c r="H1375" s="5">
        <v>127176.43</v>
      </c>
      <c r="I1375" s="5">
        <v>0</v>
      </c>
      <c r="J1375" s="5">
        <v>127176.43</v>
      </c>
    </row>
    <row r="1376" spans="1:10" hidden="1">
      <c r="A1376" s="182" t="s">
        <v>2143</v>
      </c>
      <c r="B1376" s="182" t="s">
        <v>2144</v>
      </c>
      <c r="C1376" s="5">
        <v>0</v>
      </c>
      <c r="D1376" s="5">
        <v>0</v>
      </c>
      <c r="E1376" s="5">
        <v>0</v>
      </c>
      <c r="F1376" s="5">
        <v>17781.41</v>
      </c>
      <c r="G1376" s="5">
        <v>0</v>
      </c>
      <c r="H1376" s="5">
        <v>17781.41</v>
      </c>
      <c r="I1376" s="5">
        <v>0</v>
      </c>
      <c r="J1376" s="5">
        <v>17781.41</v>
      </c>
    </row>
    <row r="1377" spans="1:10" hidden="1">
      <c r="A1377" s="182" t="s">
        <v>2145</v>
      </c>
      <c r="B1377" s="182" t="s">
        <v>2146</v>
      </c>
      <c r="C1377" s="5">
        <v>0</v>
      </c>
      <c r="D1377" s="5">
        <v>0</v>
      </c>
      <c r="E1377" s="5">
        <v>0</v>
      </c>
      <c r="F1377" s="5">
        <v>82333.240000000005</v>
      </c>
      <c r="G1377" s="5">
        <v>0</v>
      </c>
      <c r="H1377" s="5">
        <v>82333.240000000005</v>
      </c>
      <c r="I1377" s="5">
        <v>0</v>
      </c>
      <c r="J1377" s="5">
        <v>82333.240000000005</v>
      </c>
    </row>
    <row r="1378" spans="1:10" hidden="1">
      <c r="A1378" s="182" t="s">
        <v>2147</v>
      </c>
      <c r="B1378" s="182" t="s">
        <v>2148</v>
      </c>
      <c r="C1378" s="5">
        <v>0</v>
      </c>
      <c r="D1378" s="5">
        <v>0</v>
      </c>
      <c r="E1378" s="5">
        <v>0</v>
      </c>
      <c r="F1378" s="5">
        <v>13442.5</v>
      </c>
      <c r="G1378" s="5">
        <v>0</v>
      </c>
      <c r="H1378" s="5">
        <v>13442.5</v>
      </c>
      <c r="I1378" s="5">
        <v>0</v>
      </c>
      <c r="J1378" s="5">
        <v>13442.5</v>
      </c>
    </row>
    <row r="1379" spans="1:10" hidden="1">
      <c r="A1379" s="182" t="s">
        <v>2149</v>
      </c>
      <c r="B1379" s="182" t="s">
        <v>2150</v>
      </c>
      <c r="C1379" s="5">
        <v>0</v>
      </c>
      <c r="D1379" s="5">
        <v>0</v>
      </c>
      <c r="E1379" s="5">
        <v>0</v>
      </c>
      <c r="F1379" s="5">
        <v>13442.5</v>
      </c>
      <c r="G1379" s="5">
        <v>0</v>
      </c>
      <c r="H1379" s="5">
        <v>13442.5</v>
      </c>
      <c r="I1379" s="5">
        <v>0</v>
      </c>
      <c r="J1379" s="5">
        <v>13442.5</v>
      </c>
    </row>
    <row r="1380" spans="1:10" hidden="1">
      <c r="A1380" s="182" t="s">
        <v>2151</v>
      </c>
      <c r="B1380" s="182" t="s">
        <v>2152</v>
      </c>
      <c r="C1380" s="5">
        <v>0</v>
      </c>
      <c r="D1380" s="5">
        <v>0</v>
      </c>
      <c r="E1380" s="5">
        <v>0</v>
      </c>
      <c r="F1380" s="5">
        <v>8367.82</v>
      </c>
      <c r="G1380" s="5">
        <v>0</v>
      </c>
      <c r="H1380" s="5">
        <v>8367.82</v>
      </c>
      <c r="I1380" s="5">
        <v>0</v>
      </c>
      <c r="J1380" s="5">
        <v>8367.82</v>
      </c>
    </row>
    <row r="1381" spans="1:10" hidden="1">
      <c r="A1381" s="182" t="s">
        <v>2153</v>
      </c>
      <c r="B1381" s="182" t="s">
        <v>2154</v>
      </c>
      <c r="C1381" s="5">
        <v>0</v>
      </c>
      <c r="D1381" s="5">
        <v>0</v>
      </c>
      <c r="E1381" s="5">
        <v>0</v>
      </c>
      <c r="F1381" s="5">
        <v>8367.82</v>
      </c>
      <c r="G1381" s="5">
        <v>0</v>
      </c>
      <c r="H1381" s="5">
        <v>8367.82</v>
      </c>
      <c r="I1381" s="5">
        <v>0</v>
      </c>
      <c r="J1381" s="5">
        <v>8367.82</v>
      </c>
    </row>
    <row r="1382" spans="1:10" hidden="1">
      <c r="A1382" s="182" t="s">
        <v>2155</v>
      </c>
      <c r="B1382" s="182" t="s">
        <v>2154</v>
      </c>
      <c r="C1382" s="5">
        <v>0</v>
      </c>
      <c r="D1382" s="5">
        <v>0</v>
      </c>
      <c r="E1382" s="5">
        <v>0</v>
      </c>
      <c r="F1382" s="5">
        <v>8367.82</v>
      </c>
      <c r="G1382" s="5">
        <v>0</v>
      </c>
      <c r="H1382" s="5">
        <v>8367.82</v>
      </c>
      <c r="I1382" s="5">
        <v>0</v>
      </c>
      <c r="J1382" s="5">
        <v>8367.82</v>
      </c>
    </row>
    <row r="1383" spans="1:10" hidden="1">
      <c r="A1383" s="182" t="s">
        <v>2662</v>
      </c>
      <c r="B1383" s="182" t="s">
        <v>2156</v>
      </c>
      <c r="C1383" s="5">
        <v>0</v>
      </c>
      <c r="D1383" s="5">
        <v>0</v>
      </c>
      <c r="E1383" s="5">
        <v>4616.12</v>
      </c>
      <c r="F1383" s="5">
        <v>0</v>
      </c>
      <c r="G1383" s="5">
        <v>4616.12</v>
      </c>
      <c r="H1383" s="5">
        <v>0</v>
      </c>
      <c r="I1383" s="5">
        <v>4616.12</v>
      </c>
      <c r="J1383" s="5">
        <v>0</v>
      </c>
    </row>
    <row r="1384" spans="1:10" hidden="1">
      <c r="A1384" s="182" t="s">
        <v>2157</v>
      </c>
      <c r="B1384" s="182" t="s">
        <v>2158</v>
      </c>
      <c r="C1384" s="5">
        <v>0</v>
      </c>
      <c r="D1384" s="5">
        <v>0</v>
      </c>
      <c r="E1384" s="5">
        <v>4616.12</v>
      </c>
      <c r="F1384" s="5">
        <v>0</v>
      </c>
      <c r="G1384" s="5">
        <v>4616.12</v>
      </c>
      <c r="H1384" s="5">
        <v>0</v>
      </c>
      <c r="I1384" s="5">
        <v>4616.12</v>
      </c>
      <c r="J1384" s="5">
        <v>0</v>
      </c>
    </row>
    <row r="1385" spans="1:10" hidden="1">
      <c r="A1385" s="182" t="s">
        <v>2159</v>
      </c>
      <c r="B1385" s="182" t="s">
        <v>2158</v>
      </c>
      <c r="C1385" s="5">
        <v>0</v>
      </c>
      <c r="D1385" s="5">
        <v>0</v>
      </c>
      <c r="E1385" s="5">
        <v>4616.12</v>
      </c>
      <c r="F1385" s="5">
        <v>0</v>
      </c>
      <c r="G1385" s="5">
        <v>4616.12</v>
      </c>
      <c r="H1385" s="5">
        <v>0</v>
      </c>
      <c r="I1385" s="5">
        <v>4616.12</v>
      </c>
      <c r="J1385" s="5">
        <v>0</v>
      </c>
    </row>
    <row r="1386" spans="1:10" hidden="1">
      <c r="A1386" s="182" t="s">
        <v>2160</v>
      </c>
      <c r="B1386" s="182" t="s">
        <v>2158</v>
      </c>
      <c r="C1386" s="5">
        <v>0</v>
      </c>
      <c r="D1386" s="5">
        <v>0</v>
      </c>
      <c r="E1386" s="5">
        <v>4616.12</v>
      </c>
      <c r="F1386" s="5">
        <v>0</v>
      </c>
      <c r="G1386" s="5">
        <v>4616.12</v>
      </c>
      <c r="H1386" s="5">
        <v>0</v>
      </c>
      <c r="I1386" s="5">
        <v>4616.12</v>
      </c>
      <c r="J1386" s="5">
        <v>0</v>
      </c>
    </row>
    <row r="1389" spans="1:10">
      <c r="I1389" s="207"/>
    </row>
    <row r="1390" spans="1:10">
      <c r="C1390" s="207"/>
    </row>
  </sheetData>
  <autoFilter ref="A1:J1386">
    <filterColumn colId="0">
      <colorFilter dxfId="0"/>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3:I439"/>
  <sheetViews>
    <sheetView zoomScaleNormal="100" workbookViewId="0">
      <pane ySplit="4" topLeftCell="A116" activePane="bottomLeft" state="frozen"/>
      <selection pane="bottomLeft" activeCell="E134" sqref="E134"/>
    </sheetView>
  </sheetViews>
  <sheetFormatPr defaultColWidth="9.140625" defaultRowHeight="12.75"/>
  <cols>
    <col min="1" max="1" width="11.28515625" style="134" bestFit="1" customWidth="1"/>
    <col min="2" max="2" width="33.7109375" style="134" customWidth="1"/>
    <col min="3" max="3" width="12.85546875" style="134" customWidth="1"/>
    <col min="4" max="4" width="16.140625" style="12" customWidth="1"/>
    <col min="5" max="5" width="13.7109375" style="12" customWidth="1"/>
    <col min="6" max="6" width="17.85546875" style="12" bestFit="1" customWidth="1"/>
    <col min="7" max="7" width="16.42578125" style="12" bestFit="1" customWidth="1"/>
    <col min="8" max="8" width="15.7109375" style="12" bestFit="1" customWidth="1"/>
    <col min="9" max="9" width="4.28515625" style="12" customWidth="1"/>
    <col min="10" max="16384" width="9.140625" style="134"/>
  </cols>
  <sheetData>
    <row r="3" spans="1:9" ht="25.5" customHeight="1">
      <c r="E3" s="212" t="s">
        <v>248</v>
      </c>
    </row>
    <row r="4" spans="1:9" s="183" customFormat="1" ht="25.5">
      <c r="A4" s="185"/>
      <c r="B4" s="185"/>
      <c r="C4" s="185"/>
      <c r="D4" s="186" t="s">
        <v>247</v>
      </c>
      <c r="E4" s="187" t="s">
        <v>2664</v>
      </c>
      <c r="F4" s="186" t="s">
        <v>249</v>
      </c>
      <c r="G4" s="186" t="s">
        <v>250</v>
      </c>
      <c r="H4" s="186" t="s">
        <v>251</v>
      </c>
      <c r="I4" s="184"/>
    </row>
    <row r="5" spans="1:9" s="183" customFormat="1">
      <c r="D5" s="184"/>
      <c r="E5" s="222"/>
      <c r="F5" s="184"/>
      <c r="G5" s="184"/>
      <c r="H5" s="184"/>
      <c r="I5" s="184"/>
    </row>
    <row r="6" spans="1:9" s="175" customFormat="1">
      <c r="A6" s="175" t="s">
        <v>134</v>
      </c>
      <c r="B6" s="175" t="s">
        <v>135</v>
      </c>
      <c r="C6" s="9">
        <v>978496.81</v>
      </c>
      <c r="D6" s="9">
        <f>C6-E6-F6-G6</f>
        <v>713370.29</v>
      </c>
      <c r="E6" s="9">
        <v>265126.52</v>
      </c>
      <c r="F6" s="9"/>
      <c r="G6" s="9"/>
      <c r="H6" s="9">
        <f t="shared" ref="H6:H37" si="0">SUM(D6:G6)</f>
        <v>978496.81</v>
      </c>
      <c r="I6" s="9"/>
    </row>
    <row r="7" spans="1:9" s="175" customFormat="1">
      <c r="A7" s="175" t="s">
        <v>136</v>
      </c>
      <c r="B7" s="175" t="s">
        <v>137</v>
      </c>
      <c r="C7" s="9">
        <v>637</v>
      </c>
      <c r="D7" s="9">
        <f t="shared" ref="D7:D70" si="1">C7-E7-F7-G7</f>
        <v>0</v>
      </c>
      <c r="E7" s="9">
        <v>637</v>
      </c>
      <c r="F7" s="9"/>
      <c r="G7" s="9"/>
      <c r="H7" s="9">
        <f t="shared" si="0"/>
        <v>637</v>
      </c>
      <c r="I7" s="9"/>
    </row>
    <row r="8" spans="1:9" s="175" customFormat="1">
      <c r="A8" s="175" t="s">
        <v>138</v>
      </c>
      <c r="B8" s="175" t="s">
        <v>135</v>
      </c>
      <c r="C8" s="9">
        <v>367154.28</v>
      </c>
      <c r="D8" s="9">
        <f t="shared" si="1"/>
        <v>253190.16000000003</v>
      </c>
      <c r="E8" s="9">
        <v>113964.12</v>
      </c>
      <c r="F8" s="9"/>
      <c r="G8" s="9"/>
      <c r="H8" s="9">
        <f t="shared" si="0"/>
        <v>367154.28</v>
      </c>
      <c r="I8" s="9"/>
    </row>
    <row r="9" spans="1:9" s="175" customFormat="1">
      <c r="A9" s="175" t="s">
        <v>2587</v>
      </c>
      <c r="B9" s="175" t="s">
        <v>137</v>
      </c>
      <c r="C9" s="9">
        <v>87</v>
      </c>
      <c r="D9" s="9">
        <f t="shared" si="1"/>
        <v>0</v>
      </c>
      <c r="E9" s="9">
        <f>C9</f>
        <v>87</v>
      </c>
      <c r="F9" s="9"/>
      <c r="G9" s="9"/>
      <c r="H9" s="9">
        <f t="shared" si="0"/>
        <v>87</v>
      </c>
      <c r="I9" s="9"/>
    </row>
    <row r="10" spans="1:9" s="175" customFormat="1">
      <c r="A10" s="175" t="s">
        <v>139</v>
      </c>
      <c r="B10" s="175" t="s">
        <v>135</v>
      </c>
      <c r="C10" s="9">
        <v>64153.8</v>
      </c>
      <c r="D10" s="9">
        <f t="shared" si="1"/>
        <v>0</v>
      </c>
      <c r="E10" s="1">
        <f>C10</f>
        <v>64153.8</v>
      </c>
      <c r="F10" s="9"/>
      <c r="G10" s="9"/>
      <c r="H10" s="9">
        <f t="shared" si="0"/>
        <v>64153.8</v>
      </c>
      <c r="I10" s="9"/>
    </row>
    <row r="11" spans="1:9" s="175" customFormat="1">
      <c r="A11" s="175" t="s">
        <v>140</v>
      </c>
      <c r="B11" s="175" t="s">
        <v>135</v>
      </c>
      <c r="C11" s="9">
        <v>89292.24</v>
      </c>
      <c r="D11" s="9">
        <f t="shared" si="1"/>
        <v>88764</v>
      </c>
      <c r="E11" s="9">
        <v>528.24</v>
      </c>
      <c r="F11" s="9"/>
      <c r="G11" s="9"/>
      <c r="H11" s="9">
        <f t="shared" si="0"/>
        <v>89292.24</v>
      </c>
      <c r="I11" s="9"/>
    </row>
    <row r="12" spans="1:9" s="175" customFormat="1">
      <c r="A12" s="175" t="s">
        <v>141</v>
      </c>
      <c r="B12" s="175" t="s">
        <v>142</v>
      </c>
      <c r="C12" s="9">
        <v>147311.79999999999</v>
      </c>
      <c r="D12" s="9">
        <f t="shared" si="1"/>
        <v>112814.13999999998</v>
      </c>
      <c r="E12" s="9">
        <v>34497.660000000003</v>
      </c>
      <c r="F12" s="9"/>
      <c r="G12" s="9"/>
      <c r="H12" s="9">
        <f t="shared" si="0"/>
        <v>147311.79999999999</v>
      </c>
      <c r="I12" s="9"/>
    </row>
    <row r="13" spans="1:9" s="175" customFormat="1">
      <c r="A13" s="175" t="s">
        <v>143</v>
      </c>
      <c r="B13" s="175" t="s">
        <v>144</v>
      </c>
      <c r="C13" s="9">
        <v>95156.62</v>
      </c>
      <c r="D13" s="9">
        <f t="shared" si="1"/>
        <v>66172.81</v>
      </c>
      <c r="E13" s="9">
        <v>28983.81</v>
      </c>
      <c r="F13" s="9"/>
      <c r="G13" s="9"/>
      <c r="H13" s="9">
        <f t="shared" si="0"/>
        <v>95156.62</v>
      </c>
      <c r="I13" s="9"/>
    </row>
    <row r="14" spans="1:9" s="175" customFormat="1">
      <c r="A14" s="175" t="s">
        <v>145</v>
      </c>
      <c r="B14" s="175" t="s">
        <v>146</v>
      </c>
      <c r="C14" s="9">
        <v>16860.98</v>
      </c>
      <c r="D14" s="9">
        <f t="shared" si="1"/>
        <v>0</v>
      </c>
      <c r="E14" s="9">
        <f>C14</f>
        <v>16860.98</v>
      </c>
      <c r="F14" s="9"/>
      <c r="G14" s="9"/>
      <c r="H14" s="9">
        <f t="shared" si="0"/>
        <v>16860.98</v>
      </c>
      <c r="I14" s="9"/>
    </row>
    <row r="15" spans="1:9" s="175" customFormat="1">
      <c r="A15" s="175" t="s">
        <v>147</v>
      </c>
      <c r="B15" s="175" t="s">
        <v>148</v>
      </c>
      <c r="C15" s="9">
        <v>25825.05</v>
      </c>
      <c r="D15" s="9">
        <f t="shared" si="1"/>
        <v>25825.05</v>
      </c>
      <c r="E15" s="9"/>
      <c r="F15" s="9"/>
      <c r="G15" s="9"/>
      <c r="H15" s="9">
        <f t="shared" si="0"/>
        <v>25825.05</v>
      </c>
      <c r="I15" s="9"/>
    </row>
    <row r="16" spans="1:9" s="175" customFormat="1">
      <c r="A16" s="175" t="s">
        <v>297</v>
      </c>
      <c r="B16" s="175" t="s">
        <v>298</v>
      </c>
      <c r="C16" s="9">
        <v>30.33</v>
      </c>
      <c r="D16" s="9">
        <f t="shared" si="1"/>
        <v>0</v>
      </c>
      <c r="E16" s="9">
        <v>30.33</v>
      </c>
      <c r="F16" s="9"/>
      <c r="G16" s="9"/>
      <c r="H16" s="9">
        <f t="shared" si="0"/>
        <v>30.33</v>
      </c>
      <c r="I16" s="9"/>
    </row>
    <row r="17" spans="1:9" s="175" customFormat="1">
      <c r="A17" s="175" t="s">
        <v>149</v>
      </c>
      <c r="B17" s="175" t="s">
        <v>150</v>
      </c>
      <c r="C17" s="9">
        <v>34949.120000000003</v>
      </c>
      <c r="D17" s="9">
        <f t="shared" si="1"/>
        <v>0</v>
      </c>
      <c r="E17" s="9">
        <f>C17</f>
        <v>34949.120000000003</v>
      </c>
      <c r="F17" s="9"/>
      <c r="G17" s="9"/>
      <c r="H17" s="9">
        <f t="shared" si="0"/>
        <v>34949.120000000003</v>
      </c>
      <c r="I17" s="9"/>
    </row>
    <row r="18" spans="1:9" s="175" customFormat="1">
      <c r="A18" s="175" t="s">
        <v>151</v>
      </c>
      <c r="B18" s="175" t="s">
        <v>152</v>
      </c>
      <c r="C18" s="9">
        <v>4236.58</v>
      </c>
      <c r="D18" s="9">
        <f t="shared" si="1"/>
        <v>4236.58</v>
      </c>
      <c r="E18" s="9"/>
      <c r="F18" s="9"/>
      <c r="G18" s="9"/>
      <c r="H18" s="9">
        <f t="shared" si="0"/>
        <v>4236.58</v>
      </c>
      <c r="I18" s="9"/>
    </row>
    <row r="19" spans="1:9" s="175" customFormat="1">
      <c r="A19" s="175" t="s">
        <v>153</v>
      </c>
      <c r="B19" s="175" t="s">
        <v>154</v>
      </c>
      <c r="C19" s="9">
        <v>759.75</v>
      </c>
      <c r="D19" s="9">
        <f t="shared" si="1"/>
        <v>759.75</v>
      </c>
      <c r="E19" s="9"/>
      <c r="F19" s="9"/>
      <c r="G19" s="9"/>
      <c r="H19" s="9">
        <f t="shared" si="0"/>
        <v>759.75</v>
      </c>
      <c r="I19" s="9"/>
    </row>
    <row r="20" spans="1:9" s="175" customFormat="1">
      <c r="A20" s="175" t="s">
        <v>2343</v>
      </c>
      <c r="B20" s="175" t="s">
        <v>299</v>
      </c>
      <c r="C20" s="9">
        <v>1575</v>
      </c>
      <c r="D20" s="9">
        <f t="shared" si="1"/>
        <v>0</v>
      </c>
      <c r="E20" s="9">
        <f>C20</f>
        <v>1575</v>
      </c>
      <c r="F20" s="9"/>
      <c r="G20" s="9"/>
      <c r="H20" s="9">
        <f t="shared" si="0"/>
        <v>1575</v>
      </c>
      <c r="I20" s="9"/>
    </row>
    <row r="21" spans="1:9" s="175" customFormat="1">
      <c r="A21" s="175" t="s">
        <v>155</v>
      </c>
      <c r="B21" s="175" t="s">
        <v>156</v>
      </c>
      <c r="C21" s="9">
        <v>505.92</v>
      </c>
      <c r="D21" s="9">
        <f t="shared" si="1"/>
        <v>0</v>
      </c>
      <c r="E21" s="9">
        <f>C21</f>
        <v>505.92</v>
      </c>
      <c r="F21" s="9"/>
      <c r="G21" s="9"/>
      <c r="H21" s="9">
        <f t="shared" si="0"/>
        <v>505.92</v>
      </c>
      <c r="I21" s="9"/>
    </row>
    <row r="22" spans="1:9" s="175" customFormat="1">
      <c r="A22" s="175" t="s">
        <v>2589</v>
      </c>
      <c r="B22" s="175" t="s">
        <v>2590</v>
      </c>
      <c r="C22" s="9">
        <v>13499.64</v>
      </c>
      <c r="D22" s="9">
        <f t="shared" si="1"/>
        <v>13499.64</v>
      </c>
      <c r="E22" s="9"/>
      <c r="F22" s="9"/>
      <c r="G22" s="9"/>
      <c r="H22" s="9">
        <f t="shared" si="0"/>
        <v>13499.64</v>
      </c>
      <c r="I22" s="9"/>
    </row>
    <row r="23" spans="1:9" s="175" customFormat="1">
      <c r="A23" s="175" t="s">
        <v>157</v>
      </c>
      <c r="B23" s="175" t="s">
        <v>158</v>
      </c>
      <c r="C23" s="9">
        <v>4500</v>
      </c>
      <c r="D23" s="9">
        <f t="shared" si="1"/>
        <v>0</v>
      </c>
      <c r="E23" s="9">
        <f>C23</f>
        <v>4500</v>
      </c>
      <c r="F23" s="9"/>
      <c r="G23" s="9"/>
      <c r="H23" s="9">
        <f t="shared" si="0"/>
        <v>4500</v>
      </c>
      <c r="I23" s="9"/>
    </row>
    <row r="24" spans="1:9" s="175" customFormat="1">
      <c r="A24" s="175" t="s">
        <v>159</v>
      </c>
      <c r="B24" s="175" t="s">
        <v>160</v>
      </c>
      <c r="C24" s="9">
        <v>74452.5</v>
      </c>
      <c r="D24" s="9">
        <f t="shared" si="1"/>
        <v>0</v>
      </c>
      <c r="E24" s="9">
        <f>C24</f>
        <v>74452.5</v>
      </c>
      <c r="F24" s="9"/>
      <c r="G24" s="9"/>
      <c r="H24" s="9">
        <f t="shared" si="0"/>
        <v>74452.5</v>
      </c>
      <c r="I24" s="9"/>
    </row>
    <row r="25" spans="1:9" s="175" customFormat="1">
      <c r="A25" s="175" t="s">
        <v>161</v>
      </c>
      <c r="B25" s="175" t="s">
        <v>162</v>
      </c>
      <c r="C25" s="9">
        <v>130200</v>
      </c>
      <c r="D25" s="9">
        <f t="shared" si="1"/>
        <v>0</v>
      </c>
      <c r="E25" s="9">
        <f t="shared" ref="E25:E26" si="2">C25</f>
        <v>130200</v>
      </c>
      <c r="F25" s="9"/>
      <c r="G25" s="9"/>
      <c r="H25" s="9">
        <f t="shared" si="0"/>
        <v>130200</v>
      </c>
      <c r="I25" s="9"/>
    </row>
    <row r="26" spans="1:9" s="175" customFormat="1">
      <c r="A26" s="175" t="s">
        <v>163</v>
      </c>
      <c r="B26" s="175" t="s">
        <v>164</v>
      </c>
      <c r="C26" s="9">
        <v>2102.2800000000002</v>
      </c>
      <c r="D26" s="9">
        <f t="shared" si="1"/>
        <v>0</v>
      </c>
      <c r="E26" s="9">
        <f t="shared" si="2"/>
        <v>2102.2800000000002</v>
      </c>
      <c r="F26" s="9"/>
      <c r="G26" s="9"/>
      <c r="H26" s="9">
        <f t="shared" si="0"/>
        <v>2102.2800000000002</v>
      </c>
      <c r="I26" s="9"/>
    </row>
    <row r="27" spans="1:9" s="175" customFormat="1">
      <c r="A27" s="175" t="s">
        <v>300</v>
      </c>
      <c r="B27" s="175" t="s">
        <v>301</v>
      </c>
      <c r="C27" s="9">
        <v>31394.47</v>
      </c>
      <c r="D27" s="9">
        <f t="shared" si="1"/>
        <v>0</v>
      </c>
      <c r="E27" s="9">
        <f>1860+29534.47</f>
        <v>31394.47</v>
      </c>
      <c r="F27" s="9"/>
      <c r="G27" s="9"/>
      <c r="H27" s="9">
        <f t="shared" si="0"/>
        <v>31394.47</v>
      </c>
      <c r="I27" s="9"/>
    </row>
    <row r="28" spans="1:9" s="175" customFormat="1">
      <c r="A28" s="175" t="s">
        <v>2592</v>
      </c>
      <c r="B28" s="175" t="s">
        <v>2593</v>
      </c>
      <c r="C28" s="9">
        <v>36649.83</v>
      </c>
      <c r="D28" s="9">
        <f t="shared" si="1"/>
        <v>0</v>
      </c>
      <c r="E28" s="9">
        <f>C28</f>
        <v>36649.83</v>
      </c>
      <c r="F28" s="9"/>
      <c r="G28" s="9"/>
      <c r="H28" s="9">
        <f t="shared" si="0"/>
        <v>36649.83</v>
      </c>
      <c r="I28" s="9"/>
    </row>
    <row r="29" spans="1:9" s="175" customFormat="1">
      <c r="A29" s="175" t="s">
        <v>165</v>
      </c>
      <c r="B29" s="175" t="s">
        <v>166</v>
      </c>
      <c r="C29" s="12">
        <v>1395359.39</v>
      </c>
      <c r="D29" s="9">
        <f t="shared" si="1"/>
        <v>1195359.3899999999</v>
      </c>
      <c r="E29" s="12">
        <v>200000</v>
      </c>
      <c r="F29" s="9"/>
      <c r="G29" s="9"/>
      <c r="H29" s="9">
        <f t="shared" si="0"/>
        <v>1395359.39</v>
      </c>
      <c r="I29" s="9"/>
    </row>
    <row r="30" spans="1:9" s="175" customFormat="1">
      <c r="A30" s="175" t="s">
        <v>167</v>
      </c>
      <c r="B30" s="175" t="s">
        <v>168</v>
      </c>
      <c r="C30" s="9">
        <v>4577.8999999999996</v>
      </c>
      <c r="D30" s="9">
        <f t="shared" si="1"/>
        <v>0</v>
      </c>
      <c r="E30" s="9">
        <f>C30</f>
        <v>4577.8999999999996</v>
      </c>
      <c r="F30" s="9"/>
      <c r="G30" s="9"/>
      <c r="H30" s="9">
        <f t="shared" si="0"/>
        <v>4577.8999999999996</v>
      </c>
      <c r="I30" s="9"/>
    </row>
    <row r="31" spans="1:9" s="175" customFormat="1">
      <c r="A31" s="175" t="s">
        <v>169</v>
      </c>
      <c r="B31" s="175" t="s">
        <v>170</v>
      </c>
      <c r="C31" s="9">
        <v>19123.580000000002</v>
      </c>
      <c r="D31" s="9">
        <f t="shared" si="1"/>
        <v>0</v>
      </c>
      <c r="E31" s="9">
        <f>C31</f>
        <v>19123.580000000002</v>
      </c>
      <c r="F31" s="9"/>
      <c r="G31" s="9"/>
      <c r="H31" s="9">
        <f t="shared" si="0"/>
        <v>19123.580000000002</v>
      </c>
      <c r="I31" s="9"/>
    </row>
    <row r="32" spans="1:9" s="175" customFormat="1">
      <c r="A32" s="175" t="s">
        <v>171</v>
      </c>
      <c r="B32" s="175" t="s">
        <v>172</v>
      </c>
      <c r="C32" s="9">
        <v>2183.42</v>
      </c>
      <c r="D32" s="9">
        <f t="shared" si="1"/>
        <v>0</v>
      </c>
      <c r="E32" s="9">
        <f>C32</f>
        <v>2183.42</v>
      </c>
      <c r="F32" s="9"/>
      <c r="G32" s="9"/>
      <c r="H32" s="9">
        <f t="shared" si="0"/>
        <v>2183.42</v>
      </c>
      <c r="I32" s="9"/>
    </row>
    <row r="33" spans="1:9" s="175" customFormat="1">
      <c r="A33" s="175" t="s">
        <v>173</v>
      </c>
      <c r="B33" s="175" t="s">
        <v>174</v>
      </c>
      <c r="C33" s="9">
        <v>1175.5899999999999</v>
      </c>
      <c r="D33" s="9">
        <f t="shared" si="1"/>
        <v>0</v>
      </c>
      <c r="E33" s="9">
        <f>C33</f>
        <v>1175.5899999999999</v>
      </c>
      <c r="F33" s="9"/>
      <c r="G33" s="9"/>
      <c r="H33" s="9">
        <f t="shared" si="0"/>
        <v>1175.5899999999999</v>
      </c>
      <c r="I33" s="9"/>
    </row>
    <row r="34" spans="1:9" s="175" customFormat="1">
      <c r="A34" s="175" t="s">
        <v>175</v>
      </c>
      <c r="B34" s="175" t="s">
        <v>176</v>
      </c>
      <c r="C34" s="9">
        <v>19716.5</v>
      </c>
      <c r="D34" s="9">
        <f t="shared" si="1"/>
        <v>12996.5</v>
      </c>
      <c r="E34" s="9">
        <v>6720</v>
      </c>
      <c r="F34" s="9"/>
      <c r="G34" s="9"/>
      <c r="H34" s="9">
        <f t="shared" si="0"/>
        <v>19716.5</v>
      </c>
      <c r="I34" s="9"/>
    </row>
    <row r="35" spans="1:9" s="175" customFormat="1">
      <c r="A35" s="175" t="s">
        <v>177</v>
      </c>
      <c r="B35" s="175" t="s">
        <v>178</v>
      </c>
      <c r="C35" s="9">
        <v>2499</v>
      </c>
      <c r="D35" s="9">
        <f t="shared" si="1"/>
        <v>1493</v>
      </c>
      <c r="E35" s="9">
        <v>1006</v>
      </c>
      <c r="F35" s="9"/>
      <c r="G35" s="9"/>
      <c r="H35" s="9">
        <f t="shared" si="0"/>
        <v>2499</v>
      </c>
      <c r="I35" s="9"/>
    </row>
    <row r="36" spans="1:9" s="175" customFormat="1">
      <c r="A36" s="175" t="s">
        <v>179</v>
      </c>
      <c r="B36" s="175" t="s">
        <v>180</v>
      </c>
      <c r="C36" s="9">
        <v>103730.96</v>
      </c>
      <c r="D36" s="9">
        <f t="shared" si="1"/>
        <v>103730.96</v>
      </c>
      <c r="E36" s="9"/>
      <c r="F36" s="9"/>
      <c r="G36" s="9"/>
      <c r="H36" s="9">
        <f t="shared" si="0"/>
        <v>103730.96</v>
      </c>
      <c r="I36" s="9"/>
    </row>
    <row r="37" spans="1:9" s="175" customFormat="1">
      <c r="A37" s="175" t="s">
        <v>181</v>
      </c>
      <c r="B37" s="175" t="s">
        <v>182</v>
      </c>
      <c r="C37" s="9">
        <v>67064.149999999994</v>
      </c>
      <c r="D37" s="9">
        <f t="shared" si="1"/>
        <v>67064.149999999994</v>
      </c>
      <c r="E37" s="9"/>
      <c r="F37" s="9"/>
      <c r="G37" s="9"/>
      <c r="H37" s="9">
        <f t="shared" si="0"/>
        <v>67064.149999999994</v>
      </c>
      <c r="I37" s="9"/>
    </row>
    <row r="38" spans="1:9" s="175" customFormat="1">
      <c r="A38" s="175" t="s">
        <v>183</v>
      </c>
      <c r="B38" s="175" t="s">
        <v>184</v>
      </c>
      <c r="C38" s="9">
        <v>32092.5</v>
      </c>
      <c r="D38" s="9">
        <f t="shared" si="1"/>
        <v>32092.5</v>
      </c>
      <c r="E38" s="9"/>
      <c r="F38" s="9"/>
      <c r="G38" s="9"/>
      <c r="H38" s="9">
        <f t="shared" ref="H38:H69" si="3">SUM(D38:G38)</f>
        <v>32092.5</v>
      </c>
      <c r="I38" s="9"/>
    </row>
    <row r="39" spans="1:9" s="175" customFormat="1">
      <c r="A39" s="175" t="s">
        <v>185</v>
      </c>
      <c r="B39" s="175" t="s">
        <v>186</v>
      </c>
      <c r="C39" s="9">
        <v>16692.560000000001</v>
      </c>
      <c r="D39" s="9">
        <f t="shared" si="1"/>
        <v>16692.560000000001</v>
      </c>
      <c r="E39" s="9"/>
      <c r="F39" s="9"/>
      <c r="G39" s="9"/>
      <c r="H39" s="9">
        <f t="shared" si="3"/>
        <v>16692.560000000001</v>
      </c>
      <c r="I39" s="9"/>
    </row>
    <row r="40" spans="1:9" s="175" customFormat="1">
      <c r="A40" s="175" t="s">
        <v>332</v>
      </c>
      <c r="B40" s="175" t="s">
        <v>333</v>
      </c>
      <c r="C40" s="9">
        <v>12629.25</v>
      </c>
      <c r="D40" s="9">
        <f t="shared" si="1"/>
        <v>12629.25</v>
      </c>
      <c r="E40" s="9"/>
      <c r="F40" s="9"/>
      <c r="G40" s="9"/>
      <c r="H40" s="9">
        <f t="shared" si="3"/>
        <v>12629.25</v>
      </c>
      <c r="I40" s="9"/>
    </row>
    <row r="41" spans="1:9" s="175" customFormat="1">
      <c r="A41" s="175" t="s">
        <v>187</v>
      </c>
      <c r="B41" s="175" t="s">
        <v>188</v>
      </c>
      <c r="C41" s="9">
        <v>29158.51</v>
      </c>
      <c r="D41" s="9">
        <f t="shared" si="1"/>
        <v>10000</v>
      </c>
      <c r="E41" s="9">
        <v>19158.509999999998</v>
      </c>
      <c r="F41" s="9"/>
      <c r="G41" s="9"/>
      <c r="H41" s="9">
        <f t="shared" si="3"/>
        <v>29158.51</v>
      </c>
      <c r="I41" s="9"/>
    </row>
    <row r="42" spans="1:9" s="175" customFormat="1">
      <c r="A42" s="175" t="s">
        <v>2598</v>
      </c>
      <c r="B42" s="175" t="s">
        <v>2599</v>
      </c>
      <c r="C42" s="9">
        <v>4984.8</v>
      </c>
      <c r="D42" s="9">
        <f t="shared" si="1"/>
        <v>4984.8</v>
      </c>
      <c r="E42" s="9"/>
      <c r="F42" s="9"/>
      <c r="G42" s="9"/>
      <c r="H42" s="9">
        <f t="shared" si="3"/>
        <v>4984.8</v>
      </c>
      <c r="I42" s="9"/>
    </row>
    <row r="43" spans="1:9" s="175" customFormat="1">
      <c r="A43" s="175" t="s">
        <v>189</v>
      </c>
      <c r="B43" s="175" t="s">
        <v>190</v>
      </c>
      <c r="C43" s="9">
        <v>95882</v>
      </c>
      <c r="D43" s="9">
        <f t="shared" si="1"/>
        <v>95882</v>
      </c>
      <c r="E43" s="9"/>
      <c r="F43" s="9"/>
      <c r="G43" s="9"/>
      <c r="H43" s="9">
        <f t="shared" si="3"/>
        <v>95882</v>
      </c>
      <c r="I43" s="9"/>
    </row>
    <row r="44" spans="1:9" s="175" customFormat="1">
      <c r="A44" s="175" t="s">
        <v>191</v>
      </c>
      <c r="B44" s="175" t="s">
        <v>192</v>
      </c>
      <c r="C44" s="9">
        <v>33616.879999999997</v>
      </c>
      <c r="D44" s="9">
        <f t="shared" si="1"/>
        <v>33616.879999999997</v>
      </c>
      <c r="E44" s="9"/>
      <c r="F44" s="9"/>
      <c r="G44" s="9"/>
      <c r="H44" s="9">
        <f t="shared" si="3"/>
        <v>33616.879999999997</v>
      </c>
      <c r="I44" s="9"/>
    </row>
    <row r="45" spans="1:9" s="175" customFormat="1">
      <c r="A45" s="175" t="s">
        <v>193</v>
      </c>
      <c r="B45" s="175" t="s">
        <v>194</v>
      </c>
      <c r="C45" s="9">
        <v>23901.25</v>
      </c>
      <c r="D45" s="9">
        <f t="shared" si="1"/>
        <v>23901.25</v>
      </c>
      <c r="E45" s="9"/>
      <c r="F45" s="9"/>
      <c r="G45" s="9"/>
      <c r="H45" s="9">
        <f t="shared" si="3"/>
        <v>23901.25</v>
      </c>
      <c r="I45" s="9"/>
    </row>
    <row r="46" spans="1:9" s="175" customFormat="1">
      <c r="A46" s="175" t="s">
        <v>359</v>
      </c>
      <c r="B46" s="175" t="s">
        <v>360</v>
      </c>
      <c r="C46" s="9">
        <v>20148.759999999998</v>
      </c>
      <c r="D46" s="9">
        <f t="shared" si="1"/>
        <v>20148.759999999998</v>
      </c>
      <c r="E46" s="9"/>
      <c r="F46" s="9"/>
      <c r="G46" s="9"/>
      <c r="H46" s="9">
        <f t="shared" si="3"/>
        <v>20148.759999999998</v>
      </c>
      <c r="I46" s="9"/>
    </row>
    <row r="47" spans="1:9" s="175" customFormat="1">
      <c r="A47" s="175" t="s">
        <v>334</v>
      </c>
      <c r="B47" s="175" t="s">
        <v>335</v>
      </c>
      <c r="C47" s="9">
        <v>20965.689999999999</v>
      </c>
      <c r="D47" s="9">
        <f t="shared" si="1"/>
        <v>20965.689999999999</v>
      </c>
      <c r="E47" s="9"/>
      <c r="F47" s="9"/>
      <c r="G47" s="9"/>
      <c r="H47" s="9">
        <f t="shared" si="3"/>
        <v>20965.689999999999</v>
      </c>
      <c r="I47" s="9"/>
    </row>
    <row r="48" spans="1:9" s="175" customFormat="1">
      <c r="A48" s="219" t="s">
        <v>195</v>
      </c>
      <c r="B48" s="218" t="s">
        <v>196</v>
      </c>
      <c r="C48" s="9">
        <v>2884.8</v>
      </c>
      <c r="D48" s="9">
        <f t="shared" si="1"/>
        <v>665</v>
      </c>
      <c r="E48" s="9">
        <v>2219.8000000000002</v>
      </c>
      <c r="F48" s="9"/>
      <c r="G48" s="9"/>
      <c r="H48" s="9">
        <f t="shared" si="3"/>
        <v>2884.8</v>
      </c>
      <c r="I48" s="9"/>
    </row>
    <row r="49" spans="1:9" s="175" customFormat="1">
      <c r="A49" s="219" t="s">
        <v>197</v>
      </c>
      <c r="B49" s="218" t="s">
        <v>198</v>
      </c>
      <c r="C49" s="9">
        <v>4844</v>
      </c>
      <c r="D49" s="9">
        <f t="shared" si="1"/>
        <v>4844</v>
      </c>
      <c r="E49" s="9"/>
      <c r="F49" s="9"/>
      <c r="G49" s="9"/>
      <c r="H49" s="9">
        <f t="shared" si="3"/>
        <v>4844</v>
      </c>
      <c r="I49" s="9"/>
    </row>
    <row r="50" spans="1:9" s="175" customFormat="1">
      <c r="A50" s="219" t="s">
        <v>199</v>
      </c>
      <c r="B50" s="218" t="s">
        <v>200</v>
      </c>
      <c r="C50" s="9">
        <v>8274.76</v>
      </c>
      <c r="D50" s="9">
        <f t="shared" si="1"/>
        <v>8274.76</v>
      </c>
      <c r="E50" s="9"/>
      <c r="F50" s="9"/>
      <c r="G50" s="9"/>
      <c r="H50" s="9">
        <f t="shared" si="3"/>
        <v>8274.76</v>
      </c>
      <c r="I50" s="9"/>
    </row>
    <row r="51" spans="1:9" s="175" customFormat="1">
      <c r="A51" s="219" t="s">
        <v>201</v>
      </c>
      <c r="B51" s="218" t="s">
        <v>202</v>
      </c>
      <c r="C51" s="9">
        <v>513.19000000000005</v>
      </c>
      <c r="D51" s="9">
        <f t="shared" si="1"/>
        <v>0</v>
      </c>
      <c r="E51" s="9">
        <f>C51</f>
        <v>513.19000000000005</v>
      </c>
      <c r="F51" s="9"/>
      <c r="G51" s="9"/>
      <c r="H51" s="9">
        <f t="shared" si="3"/>
        <v>513.19000000000005</v>
      </c>
      <c r="I51" s="9"/>
    </row>
    <row r="52" spans="1:9" s="175" customFormat="1">
      <c r="A52" s="175" t="s">
        <v>2603</v>
      </c>
      <c r="B52" s="175" t="s">
        <v>2604</v>
      </c>
      <c r="C52" s="9">
        <v>52042.37</v>
      </c>
      <c r="D52" s="9">
        <f t="shared" si="1"/>
        <v>52042.37</v>
      </c>
      <c r="E52" s="9"/>
      <c r="F52" s="9"/>
      <c r="G52" s="9"/>
      <c r="H52" s="9">
        <f t="shared" si="3"/>
        <v>52042.37</v>
      </c>
      <c r="I52" s="9"/>
    </row>
    <row r="53" spans="1:9" s="175" customFormat="1">
      <c r="A53" s="175" t="s">
        <v>2606</v>
      </c>
      <c r="B53" s="175" t="s">
        <v>2607</v>
      </c>
      <c r="C53" s="9">
        <v>372</v>
      </c>
      <c r="D53" s="9">
        <f t="shared" si="1"/>
        <v>372</v>
      </c>
      <c r="E53" s="9"/>
      <c r="F53" s="9"/>
      <c r="G53" s="9"/>
      <c r="H53" s="9">
        <f t="shared" si="3"/>
        <v>372</v>
      </c>
      <c r="I53" s="9"/>
    </row>
    <row r="54" spans="1:9" s="175" customFormat="1">
      <c r="A54" s="175" t="s">
        <v>203</v>
      </c>
      <c r="B54" s="175" t="s">
        <v>204</v>
      </c>
      <c r="C54" s="9">
        <v>496.03</v>
      </c>
      <c r="D54" s="9">
        <f t="shared" si="1"/>
        <v>0</v>
      </c>
      <c r="E54" s="211">
        <f>C54</f>
        <v>496.03</v>
      </c>
      <c r="F54" s="9"/>
      <c r="G54" s="9"/>
      <c r="H54" s="9">
        <f t="shared" si="3"/>
        <v>496.03</v>
      </c>
      <c r="I54" s="9"/>
    </row>
    <row r="55" spans="1:9" s="175" customFormat="1">
      <c r="A55" s="175" t="s">
        <v>205</v>
      </c>
      <c r="B55" s="175" t="s">
        <v>206</v>
      </c>
      <c r="C55" s="9">
        <v>621.41999999999996</v>
      </c>
      <c r="D55" s="9">
        <f t="shared" si="1"/>
        <v>0</v>
      </c>
      <c r="E55" s="9">
        <v>621.41999999999996</v>
      </c>
      <c r="F55" s="9"/>
      <c r="G55" s="9"/>
      <c r="H55" s="9">
        <f t="shared" si="3"/>
        <v>621.41999999999996</v>
      </c>
      <c r="I55" s="9"/>
    </row>
    <row r="56" spans="1:9" s="175" customFormat="1">
      <c r="A56" s="175" t="s">
        <v>207</v>
      </c>
      <c r="B56" s="175" t="s">
        <v>208</v>
      </c>
      <c r="C56" s="9">
        <v>802.65</v>
      </c>
      <c r="D56" s="9">
        <f t="shared" si="1"/>
        <v>802.65</v>
      </c>
      <c r="E56" s="9"/>
      <c r="F56" s="9"/>
      <c r="G56" s="9"/>
      <c r="H56" s="9">
        <f t="shared" si="3"/>
        <v>802.65</v>
      </c>
      <c r="I56" s="9"/>
    </row>
    <row r="57" spans="1:9" s="175" customFormat="1">
      <c r="A57" s="175" t="s">
        <v>2609</v>
      </c>
      <c r="B57" s="175" t="s">
        <v>2610</v>
      </c>
      <c r="C57" s="9">
        <v>1612.9</v>
      </c>
      <c r="D57" s="9">
        <f t="shared" si="1"/>
        <v>0</v>
      </c>
      <c r="E57" s="9"/>
      <c r="F57" s="9">
        <f>C57</f>
        <v>1612.9</v>
      </c>
      <c r="G57" s="9"/>
      <c r="H57" s="9">
        <f t="shared" si="3"/>
        <v>1612.9</v>
      </c>
      <c r="I57" s="9"/>
    </row>
    <row r="58" spans="1:9" s="175" customFormat="1">
      <c r="A58" s="175" t="s">
        <v>209</v>
      </c>
      <c r="B58" s="175" t="s">
        <v>210</v>
      </c>
      <c r="C58" s="9">
        <v>1563.6</v>
      </c>
      <c r="D58" s="9">
        <f t="shared" si="1"/>
        <v>0</v>
      </c>
      <c r="E58" s="9"/>
      <c r="F58" s="9">
        <f>C58</f>
        <v>1563.6</v>
      </c>
      <c r="G58" s="9"/>
      <c r="H58" s="9">
        <f t="shared" si="3"/>
        <v>1563.6</v>
      </c>
      <c r="I58" s="9"/>
    </row>
    <row r="59" spans="1:9" s="175" customFormat="1">
      <c r="A59" s="175" t="s">
        <v>211</v>
      </c>
      <c r="B59" s="175" t="s">
        <v>212</v>
      </c>
      <c r="C59" s="9">
        <v>2048</v>
      </c>
      <c r="D59" s="9">
        <f t="shared" si="1"/>
        <v>0</v>
      </c>
      <c r="E59" s="211">
        <f>C59</f>
        <v>2048</v>
      </c>
      <c r="F59" s="9"/>
      <c r="G59" s="9"/>
      <c r="H59" s="9">
        <f t="shared" si="3"/>
        <v>2048</v>
      </c>
      <c r="I59" s="9"/>
    </row>
    <row r="60" spans="1:9" s="175" customFormat="1">
      <c r="A60" s="175" t="s">
        <v>263</v>
      </c>
      <c r="B60" s="175" t="s">
        <v>264</v>
      </c>
      <c r="C60" s="9">
        <v>1435.96</v>
      </c>
      <c r="D60" s="9">
        <f t="shared" si="1"/>
        <v>272.79999999999995</v>
      </c>
      <c r="E60" s="9">
        <v>1163.1600000000001</v>
      </c>
      <c r="F60" s="9"/>
      <c r="G60" s="9"/>
      <c r="H60" s="9">
        <f t="shared" si="3"/>
        <v>1435.96</v>
      </c>
      <c r="I60" s="9"/>
    </row>
    <row r="61" spans="1:9" s="175" customFormat="1">
      <c r="A61" s="175" t="s">
        <v>2614</v>
      </c>
      <c r="B61" s="175" t="s">
        <v>2615</v>
      </c>
      <c r="C61" s="9">
        <v>3667.25</v>
      </c>
      <c r="D61" s="9">
        <f t="shared" si="1"/>
        <v>3667.25</v>
      </c>
      <c r="E61" s="9"/>
      <c r="F61" s="9"/>
      <c r="G61" s="9"/>
      <c r="H61" s="9">
        <f t="shared" si="3"/>
        <v>3667.25</v>
      </c>
      <c r="I61" s="9"/>
    </row>
    <row r="62" spans="1:9" s="175" customFormat="1">
      <c r="A62" s="175" t="s">
        <v>361</v>
      </c>
      <c r="B62" s="175" t="s">
        <v>357</v>
      </c>
      <c r="C62" s="9">
        <v>567.91999999999996</v>
      </c>
      <c r="D62" s="9">
        <f t="shared" si="1"/>
        <v>0</v>
      </c>
      <c r="E62" s="9">
        <v>567.91999999999996</v>
      </c>
      <c r="F62" s="9"/>
      <c r="G62" s="9"/>
      <c r="H62" s="9">
        <f t="shared" si="3"/>
        <v>567.91999999999996</v>
      </c>
      <c r="I62" s="9"/>
    </row>
    <row r="63" spans="1:9" s="175" customFormat="1">
      <c r="A63" s="175" t="s">
        <v>213</v>
      </c>
      <c r="B63" s="175" t="s">
        <v>214</v>
      </c>
      <c r="C63" s="9">
        <v>13947.76</v>
      </c>
      <c r="D63" s="9">
        <f t="shared" si="1"/>
        <v>13947.76</v>
      </c>
      <c r="E63" s="9"/>
      <c r="F63" s="9"/>
      <c r="H63" s="9">
        <f t="shared" si="3"/>
        <v>13947.76</v>
      </c>
      <c r="I63" s="9"/>
    </row>
    <row r="64" spans="1:9" s="175" customFormat="1">
      <c r="A64" s="175" t="s">
        <v>215</v>
      </c>
      <c r="B64" s="175" t="s">
        <v>216</v>
      </c>
      <c r="C64" s="9">
        <v>2606.06</v>
      </c>
      <c r="D64" s="9">
        <f t="shared" si="1"/>
        <v>0</v>
      </c>
      <c r="E64" s="9">
        <f>345.96+2260.1</f>
        <v>2606.06</v>
      </c>
      <c r="F64" s="9"/>
      <c r="H64" s="9">
        <f t="shared" si="3"/>
        <v>2606.06</v>
      </c>
      <c r="I64" s="9"/>
    </row>
    <row r="65" spans="1:9" s="175" customFormat="1">
      <c r="A65" s="175" t="s">
        <v>2618</v>
      </c>
      <c r="B65" s="175" t="s">
        <v>302</v>
      </c>
      <c r="C65" s="9">
        <v>1984</v>
      </c>
      <c r="D65" s="9">
        <f t="shared" si="1"/>
        <v>1984</v>
      </c>
      <c r="E65" s="9"/>
      <c r="F65" s="9"/>
      <c r="H65" s="9">
        <f t="shared" si="3"/>
        <v>1984</v>
      </c>
      <c r="I65" s="9"/>
    </row>
    <row r="66" spans="1:9" s="175" customFormat="1">
      <c r="A66" s="175" t="s">
        <v>2620</v>
      </c>
      <c r="B66" s="175" t="s">
        <v>2621</v>
      </c>
      <c r="C66" s="9">
        <v>369.52</v>
      </c>
      <c r="D66" s="9">
        <f t="shared" si="1"/>
        <v>369.52</v>
      </c>
      <c r="E66" s="9"/>
      <c r="F66" s="9"/>
      <c r="H66" s="9">
        <f t="shared" si="3"/>
        <v>369.52</v>
      </c>
      <c r="I66" s="9"/>
    </row>
    <row r="67" spans="1:9" s="175" customFormat="1">
      <c r="A67" s="220" t="s">
        <v>265</v>
      </c>
      <c r="B67" s="220" t="s">
        <v>266</v>
      </c>
      <c r="C67" s="9">
        <v>17168.98</v>
      </c>
      <c r="D67" s="9">
        <f t="shared" si="1"/>
        <v>17168.98</v>
      </c>
      <c r="E67" s="9"/>
      <c r="F67" s="9"/>
      <c r="H67" s="9">
        <f t="shared" si="3"/>
        <v>17168.98</v>
      </c>
      <c r="I67" s="9"/>
    </row>
    <row r="68" spans="1:9" s="175" customFormat="1">
      <c r="A68" s="220" t="s">
        <v>217</v>
      </c>
      <c r="B68" s="220" t="s">
        <v>218</v>
      </c>
      <c r="C68" s="9">
        <v>27227.56</v>
      </c>
      <c r="D68" s="9">
        <f t="shared" si="1"/>
        <v>1800</v>
      </c>
      <c r="E68" s="9">
        <v>25427.56</v>
      </c>
      <c r="F68" s="9"/>
      <c r="H68" s="9">
        <f t="shared" si="3"/>
        <v>27227.56</v>
      </c>
      <c r="I68" s="9"/>
    </row>
    <row r="69" spans="1:9" s="175" customFormat="1">
      <c r="A69" s="220" t="s">
        <v>267</v>
      </c>
      <c r="B69" s="220" t="s">
        <v>268</v>
      </c>
      <c r="C69" s="9">
        <v>300</v>
      </c>
      <c r="D69" s="9">
        <f t="shared" si="1"/>
        <v>0</v>
      </c>
      <c r="E69" s="9">
        <f>C69</f>
        <v>300</v>
      </c>
      <c r="F69" s="9"/>
      <c r="H69" s="9">
        <f t="shared" si="3"/>
        <v>300</v>
      </c>
      <c r="I69" s="9"/>
    </row>
    <row r="70" spans="1:9" s="175" customFormat="1">
      <c r="A70" s="220" t="s">
        <v>2623</v>
      </c>
      <c r="B70" s="220" t="s">
        <v>349</v>
      </c>
      <c r="C70" s="9">
        <v>10000</v>
      </c>
      <c r="D70" s="9">
        <f t="shared" si="1"/>
        <v>0</v>
      </c>
      <c r="E70" s="9">
        <f>C70</f>
        <v>10000</v>
      </c>
      <c r="F70" s="9"/>
      <c r="H70" s="9">
        <f t="shared" ref="H70:H101" si="4">SUM(D70:G70)</f>
        <v>10000</v>
      </c>
      <c r="I70" s="9"/>
    </row>
    <row r="71" spans="1:9" s="175" customFormat="1">
      <c r="A71" s="220" t="s">
        <v>2625</v>
      </c>
      <c r="B71" s="220" t="s">
        <v>2626</v>
      </c>
      <c r="C71" s="9">
        <v>247323.16</v>
      </c>
      <c r="D71" s="9">
        <f t="shared" ref="D71:D123" si="5">C71-E71-F71-G71</f>
        <v>214.20000000001164</v>
      </c>
      <c r="E71" s="9">
        <v>247108.96</v>
      </c>
      <c r="F71" s="9"/>
      <c r="G71" s="9"/>
      <c r="H71" s="9">
        <f t="shared" si="4"/>
        <v>247323.16</v>
      </c>
      <c r="I71" s="9"/>
    </row>
    <row r="72" spans="1:9" s="175" customFormat="1">
      <c r="A72" s="220" t="s">
        <v>336</v>
      </c>
      <c r="B72" s="220" t="s">
        <v>337</v>
      </c>
      <c r="C72" s="9">
        <v>85000</v>
      </c>
      <c r="D72" s="9">
        <f t="shared" si="5"/>
        <v>0</v>
      </c>
      <c r="E72" s="9">
        <f>C72</f>
        <v>85000</v>
      </c>
      <c r="F72" s="9"/>
      <c r="G72" s="9"/>
      <c r="H72" s="9">
        <f t="shared" si="4"/>
        <v>85000</v>
      </c>
      <c r="I72" s="9"/>
    </row>
    <row r="73" spans="1:9" s="175" customFormat="1">
      <c r="A73" s="220" t="s">
        <v>303</v>
      </c>
      <c r="B73" s="220" t="s">
        <v>304</v>
      </c>
      <c r="C73" s="9">
        <v>1388.12</v>
      </c>
      <c r="D73" s="9">
        <f t="shared" si="5"/>
        <v>1388.12</v>
      </c>
      <c r="E73" s="9"/>
      <c r="F73" s="9"/>
      <c r="G73" s="9"/>
      <c r="H73" s="9">
        <f t="shared" si="4"/>
        <v>1388.12</v>
      </c>
      <c r="I73" s="9"/>
    </row>
    <row r="74" spans="1:9" s="175" customFormat="1">
      <c r="A74" s="220" t="s">
        <v>219</v>
      </c>
      <c r="B74" s="220" t="s">
        <v>220</v>
      </c>
      <c r="C74" s="9">
        <v>3165.6</v>
      </c>
      <c r="D74" s="9">
        <f t="shared" si="5"/>
        <v>0</v>
      </c>
      <c r="E74" s="9">
        <f>C74</f>
        <v>3165.6</v>
      </c>
      <c r="F74" s="9"/>
      <c r="G74" s="9"/>
      <c r="H74" s="9">
        <f t="shared" si="4"/>
        <v>3165.6</v>
      </c>
      <c r="I74" s="9"/>
    </row>
    <row r="75" spans="1:9" s="175" customFormat="1">
      <c r="A75" s="175" t="s">
        <v>221</v>
      </c>
      <c r="B75" s="175" t="s">
        <v>222</v>
      </c>
      <c r="C75" s="9">
        <v>16117.84</v>
      </c>
      <c r="D75" s="9">
        <f t="shared" si="5"/>
        <v>11597.5</v>
      </c>
      <c r="E75" s="9">
        <v>4520.34</v>
      </c>
      <c r="F75" s="9"/>
      <c r="G75" s="9"/>
      <c r="H75" s="9">
        <f t="shared" si="4"/>
        <v>16117.84</v>
      </c>
      <c r="I75" s="9"/>
    </row>
    <row r="76" spans="1:9" s="175" customFormat="1">
      <c r="A76" s="175" t="s">
        <v>223</v>
      </c>
      <c r="B76" s="175" t="s">
        <v>224</v>
      </c>
      <c r="C76" s="9">
        <v>99621</v>
      </c>
      <c r="D76" s="9">
        <f t="shared" si="5"/>
        <v>0</v>
      </c>
      <c r="E76" s="9"/>
      <c r="F76" s="9"/>
      <c r="G76" s="9">
        <f>C76</f>
        <v>99621</v>
      </c>
      <c r="H76" s="9">
        <f t="shared" si="4"/>
        <v>99621</v>
      </c>
      <c r="I76" s="9"/>
    </row>
    <row r="77" spans="1:9" s="175" customFormat="1">
      <c r="A77" s="175" t="s">
        <v>225</v>
      </c>
      <c r="B77" s="175" t="s">
        <v>226</v>
      </c>
      <c r="C77" s="9">
        <v>4633.42</v>
      </c>
      <c r="D77" s="9">
        <f t="shared" si="5"/>
        <v>0</v>
      </c>
      <c r="E77" s="9"/>
      <c r="F77" s="9"/>
      <c r="G77" s="9">
        <f>C77</f>
        <v>4633.42</v>
      </c>
      <c r="H77" s="9">
        <f t="shared" si="4"/>
        <v>4633.42</v>
      </c>
      <c r="I77" s="9"/>
    </row>
    <row r="78" spans="1:9" s="175" customFormat="1">
      <c r="A78" s="175" t="s">
        <v>227</v>
      </c>
      <c r="B78" s="175" t="s">
        <v>228</v>
      </c>
      <c r="C78" s="9">
        <v>427669.98</v>
      </c>
      <c r="D78" s="9">
        <f t="shared" si="5"/>
        <v>427669.98</v>
      </c>
      <c r="E78" s="9"/>
      <c r="F78" s="9"/>
      <c r="G78" s="9"/>
      <c r="H78" s="9">
        <f t="shared" si="4"/>
        <v>427669.98</v>
      </c>
      <c r="I78" s="9"/>
    </row>
    <row r="79" spans="1:9" s="175" customFormat="1">
      <c r="A79" s="175" t="s">
        <v>338</v>
      </c>
      <c r="B79" s="175" t="s">
        <v>339</v>
      </c>
      <c r="C79" s="9">
        <v>197.78</v>
      </c>
      <c r="D79" s="9">
        <f t="shared" si="5"/>
        <v>197.78</v>
      </c>
      <c r="E79" s="9"/>
      <c r="F79" s="9"/>
      <c r="G79" s="9"/>
      <c r="H79" s="9">
        <f t="shared" si="4"/>
        <v>197.78</v>
      </c>
      <c r="I79" s="9"/>
    </row>
    <row r="80" spans="1:9" s="175" customFormat="1">
      <c r="A80" s="175" t="s">
        <v>305</v>
      </c>
      <c r="B80" s="175" t="s">
        <v>306</v>
      </c>
      <c r="C80" s="9">
        <v>550684.69999999995</v>
      </c>
      <c r="D80" s="9">
        <f t="shared" si="5"/>
        <v>550684.69999999995</v>
      </c>
      <c r="E80" s="9"/>
      <c r="F80" s="9"/>
      <c r="G80" s="9"/>
      <c r="H80" s="9">
        <f t="shared" si="4"/>
        <v>550684.69999999995</v>
      </c>
      <c r="I80" s="9"/>
    </row>
    <row r="81" spans="1:9" s="175" customFormat="1">
      <c r="A81" s="175" t="s">
        <v>307</v>
      </c>
      <c r="B81" s="175" t="s">
        <v>308</v>
      </c>
      <c r="C81" s="9">
        <v>5477.4</v>
      </c>
      <c r="D81" s="9">
        <f t="shared" si="5"/>
        <v>5477.4</v>
      </c>
      <c r="E81" s="9"/>
      <c r="F81" s="9"/>
      <c r="G81" s="9"/>
      <c r="H81" s="9">
        <f t="shared" si="4"/>
        <v>5477.4</v>
      </c>
      <c r="I81" s="9"/>
    </row>
    <row r="82" spans="1:9" s="175" customFormat="1">
      <c r="A82" s="175" t="s">
        <v>309</v>
      </c>
      <c r="B82" s="175" t="s">
        <v>310</v>
      </c>
      <c r="C82" s="9">
        <v>277</v>
      </c>
      <c r="D82" s="9">
        <f t="shared" si="5"/>
        <v>277</v>
      </c>
      <c r="E82" s="9"/>
      <c r="F82" s="9"/>
      <c r="G82" s="9"/>
      <c r="H82" s="9">
        <f t="shared" si="4"/>
        <v>277</v>
      </c>
      <c r="I82" s="9"/>
    </row>
    <row r="83" spans="1:9" s="175" customFormat="1">
      <c r="A83" s="175" t="s">
        <v>229</v>
      </c>
      <c r="B83" s="175" t="s">
        <v>230</v>
      </c>
      <c r="C83" s="9">
        <v>20092.400000000001</v>
      </c>
      <c r="D83" s="9">
        <f t="shared" si="5"/>
        <v>20092.400000000001</v>
      </c>
      <c r="E83" s="9"/>
      <c r="F83" s="9"/>
      <c r="G83" s="9"/>
      <c r="H83" s="9">
        <f t="shared" si="4"/>
        <v>20092.400000000001</v>
      </c>
      <c r="I83" s="9"/>
    </row>
    <row r="84" spans="1:9" s="175" customFormat="1">
      <c r="A84" s="175" t="s">
        <v>311</v>
      </c>
      <c r="B84" s="175" t="s">
        <v>312</v>
      </c>
      <c r="C84" s="9">
        <v>11098.17</v>
      </c>
      <c r="D84" s="9">
        <f t="shared" si="5"/>
        <v>11098.17</v>
      </c>
      <c r="E84" s="9"/>
      <c r="F84" s="9"/>
      <c r="G84" s="9"/>
      <c r="H84" s="9">
        <f t="shared" si="4"/>
        <v>11098.17</v>
      </c>
      <c r="I84" s="9"/>
    </row>
    <row r="85" spans="1:9" s="175" customFormat="1">
      <c r="A85" s="175" t="s">
        <v>2630</v>
      </c>
      <c r="B85" s="175" t="s">
        <v>2631</v>
      </c>
      <c r="C85" s="9">
        <v>3529.93</v>
      </c>
      <c r="D85" s="9">
        <f t="shared" si="5"/>
        <v>3529.93</v>
      </c>
      <c r="E85" s="9"/>
      <c r="F85" s="9"/>
      <c r="G85" s="9"/>
      <c r="H85" s="9">
        <f t="shared" si="4"/>
        <v>3529.93</v>
      </c>
      <c r="I85" s="9"/>
    </row>
    <row r="86" spans="1:9">
      <c r="A86" s="175" t="s">
        <v>313</v>
      </c>
      <c r="B86" s="175" t="s">
        <v>314</v>
      </c>
      <c r="C86" s="9">
        <v>1798</v>
      </c>
      <c r="D86" s="9">
        <f t="shared" si="5"/>
        <v>1798</v>
      </c>
      <c r="E86" s="9"/>
      <c r="F86" s="9"/>
      <c r="G86" s="9"/>
      <c r="H86" s="9">
        <f t="shared" si="4"/>
        <v>1798</v>
      </c>
    </row>
    <row r="87" spans="1:9">
      <c r="A87" s="175" t="s">
        <v>1977</v>
      </c>
      <c r="B87" s="175" t="s">
        <v>1978</v>
      </c>
      <c r="C87" s="9">
        <v>1923.93</v>
      </c>
      <c r="D87" s="9">
        <f t="shared" si="5"/>
        <v>1923.93</v>
      </c>
      <c r="E87" s="9"/>
      <c r="F87" s="9"/>
      <c r="G87" s="9"/>
      <c r="H87" s="9">
        <f t="shared" si="4"/>
        <v>1923.93</v>
      </c>
    </row>
    <row r="88" spans="1:9">
      <c r="A88" s="175" t="s">
        <v>231</v>
      </c>
      <c r="B88" s="175" t="s">
        <v>232</v>
      </c>
      <c r="C88" s="9">
        <v>10901.03</v>
      </c>
      <c r="D88" s="9">
        <f t="shared" si="5"/>
        <v>10901.03</v>
      </c>
      <c r="E88" s="9"/>
      <c r="F88" s="9"/>
      <c r="G88" s="9"/>
      <c r="H88" s="9">
        <f t="shared" si="4"/>
        <v>10901.03</v>
      </c>
    </row>
    <row r="89" spans="1:9">
      <c r="A89" s="175" t="s">
        <v>315</v>
      </c>
      <c r="B89" s="175" t="s">
        <v>316</v>
      </c>
      <c r="C89" s="9">
        <v>176</v>
      </c>
      <c r="D89" s="9">
        <f t="shared" si="5"/>
        <v>176</v>
      </c>
      <c r="E89" s="9"/>
      <c r="F89" s="9"/>
      <c r="G89" s="9"/>
      <c r="H89" s="9">
        <f t="shared" si="4"/>
        <v>176</v>
      </c>
    </row>
    <row r="90" spans="1:9">
      <c r="A90" s="175" t="s">
        <v>317</v>
      </c>
      <c r="B90" s="175" t="s">
        <v>318</v>
      </c>
      <c r="C90" s="9">
        <v>823.48</v>
      </c>
      <c r="D90" s="9">
        <f t="shared" si="5"/>
        <v>823.48</v>
      </c>
      <c r="E90" s="9"/>
      <c r="F90" s="9"/>
      <c r="G90" s="9"/>
      <c r="H90" s="9">
        <f t="shared" si="4"/>
        <v>823.48</v>
      </c>
    </row>
    <row r="91" spans="1:9">
      <c r="A91" s="175" t="s">
        <v>319</v>
      </c>
      <c r="B91" s="175" t="s">
        <v>320</v>
      </c>
      <c r="C91" s="9">
        <v>7715.17</v>
      </c>
      <c r="D91" s="9">
        <f t="shared" si="5"/>
        <v>7715.17</v>
      </c>
      <c r="E91" s="9"/>
      <c r="F91" s="9"/>
      <c r="G91" s="9"/>
      <c r="H91" s="9">
        <f t="shared" si="4"/>
        <v>7715.17</v>
      </c>
    </row>
    <row r="92" spans="1:9">
      <c r="A92" s="175" t="s">
        <v>2633</v>
      </c>
      <c r="B92" s="175" t="s">
        <v>2634</v>
      </c>
      <c r="C92" s="9">
        <v>1207.33</v>
      </c>
      <c r="D92" s="9">
        <f t="shared" si="5"/>
        <v>1207.33</v>
      </c>
      <c r="E92" s="9"/>
      <c r="F92" s="9"/>
      <c r="G92" s="9"/>
      <c r="H92" s="9">
        <f t="shared" si="4"/>
        <v>1207.33</v>
      </c>
    </row>
    <row r="93" spans="1:9" s="12" customFormat="1">
      <c r="A93" s="175" t="s">
        <v>321</v>
      </c>
      <c r="B93" s="175" t="s">
        <v>322</v>
      </c>
      <c r="C93" s="9">
        <v>721.39</v>
      </c>
      <c r="D93" s="9">
        <f t="shared" si="5"/>
        <v>721.39</v>
      </c>
      <c r="E93" s="9"/>
      <c r="F93" s="9"/>
      <c r="G93" s="9"/>
      <c r="H93" s="9">
        <f t="shared" si="4"/>
        <v>721.39</v>
      </c>
    </row>
    <row r="94" spans="1:9" s="12" customFormat="1">
      <c r="A94" s="175" t="s">
        <v>323</v>
      </c>
      <c r="B94" s="175" t="s">
        <v>324</v>
      </c>
      <c r="C94" s="9">
        <v>4631.29</v>
      </c>
      <c r="D94" s="9">
        <f t="shared" si="5"/>
        <v>4631.29</v>
      </c>
      <c r="E94" s="9"/>
      <c r="F94" s="9"/>
      <c r="G94" s="9"/>
      <c r="H94" s="9">
        <f t="shared" si="4"/>
        <v>4631.29</v>
      </c>
    </row>
    <row r="95" spans="1:9" s="12" customFormat="1">
      <c r="A95" s="175" t="s">
        <v>325</v>
      </c>
      <c r="B95" s="175" t="s">
        <v>326</v>
      </c>
      <c r="C95" s="9">
        <v>2110.56</v>
      </c>
      <c r="D95" s="9">
        <f t="shared" si="5"/>
        <v>2110.56</v>
      </c>
      <c r="E95" s="9"/>
      <c r="F95" s="9"/>
      <c r="G95" s="9"/>
      <c r="H95" s="9">
        <f t="shared" si="4"/>
        <v>2110.56</v>
      </c>
    </row>
    <row r="96" spans="1:9" s="12" customFormat="1">
      <c r="A96" s="175" t="s">
        <v>340</v>
      </c>
      <c r="B96" s="175" t="s">
        <v>341</v>
      </c>
      <c r="C96" s="9">
        <v>29548.73</v>
      </c>
      <c r="D96" s="9">
        <f t="shared" si="5"/>
        <v>29548.73</v>
      </c>
      <c r="E96" s="9"/>
      <c r="F96" s="9"/>
      <c r="G96" s="9"/>
      <c r="H96" s="9">
        <f t="shared" si="4"/>
        <v>29548.73</v>
      </c>
    </row>
    <row r="97" spans="1:9" s="12" customFormat="1">
      <c r="A97" s="175" t="s">
        <v>327</v>
      </c>
      <c r="B97" s="175" t="s">
        <v>328</v>
      </c>
      <c r="C97" s="9">
        <v>12260.02</v>
      </c>
      <c r="D97" s="9">
        <f t="shared" si="5"/>
        <v>12260.02</v>
      </c>
      <c r="E97" s="9"/>
      <c r="F97" s="9"/>
      <c r="G97" s="9"/>
      <c r="H97" s="9">
        <f t="shared" si="4"/>
        <v>12260.02</v>
      </c>
    </row>
    <row r="98" spans="1:9" s="12" customFormat="1">
      <c r="A98" s="175" t="s">
        <v>233</v>
      </c>
      <c r="B98" s="175" t="s">
        <v>234</v>
      </c>
      <c r="C98" s="9">
        <v>471384.73</v>
      </c>
      <c r="D98" s="9">
        <f t="shared" si="5"/>
        <v>471384.73</v>
      </c>
      <c r="E98" s="9"/>
      <c r="F98" s="9"/>
      <c r="G98" s="9"/>
      <c r="H98" s="9">
        <f t="shared" si="4"/>
        <v>471384.73</v>
      </c>
    </row>
    <row r="99" spans="1:9" s="12" customFormat="1">
      <c r="A99" s="175" t="s">
        <v>235</v>
      </c>
      <c r="B99" s="175" t="s">
        <v>236</v>
      </c>
      <c r="C99" s="9">
        <v>339778.39</v>
      </c>
      <c r="D99" s="9">
        <f t="shared" si="5"/>
        <v>339778.39</v>
      </c>
      <c r="E99" s="9"/>
      <c r="F99" s="9"/>
      <c r="G99" s="9"/>
      <c r="H99" s="9">
        <f t="shared" si="4"/>
        <v>339778.39</v>
      </c>
    </row>
    <row r="100" spans="1:9" s="12" customFormat="1">
      <c r="A100" s="175" t="s">
        <v>237</v>
      </c>
      <c r="B100" s="175" t="s">
        <v>238</v>
      </c>
      <c r="C100" s="9">
        <v>3139.22</v>
      </c>
      <c r="D100" s="9">
        <f t="shared" si="5"/>
        <v>3139.22</v>
      </c>
      <c r="E100" s="9"/>
      <c r="F100" s="9"/>
      <c r="G100" s="9"/>
      <c r="H100" s="9">
        <f t="shared" si="4"/>
        <v>3139.22</v>
      </c>
    </row>
    <row r="101" spans="1:9" s="12" customFormat="1">
      <c r="A101" s="175" t="s">
        <v>362</v>
      </c>
      <c r="B101" s="175" t="s">
        <v>363</v>
      </c>
      <c r="C101" s="9">
        <v>246</v>
      </c>
      <c r="D101" s="9">
        <f t="shared" si="5"/>
        <v>246</v>
      </c>
      <c r="E101" s="9"/>
      <c r="F101" s="9"/>
      <c r="G101" s="9"/>
      <c r="H101" s="9">
        <f t="shared" si="4"/>
        <v>246</v>
      </c>
    </row>
    <row r="102" spans="1:9">
      <c r="A102" s="134" t="s">
        <v>239</v>
      </c>
      <c r="B102" s="134" t="s">
        <v>240</v>
      </c>
      <c r="C102" s="12">
        <v>59202.07</v>
      </c>
      <c r="D102" s="9">
        <f t="shared" si="5"/>
        <v>59202.07</v>
      </c>
      <c r="E102" s="9"/>
      <c r="F102" s="9"/>
      <c r="G102" s="9"/>
      <c r="H102" s="9">
        <f t="shared" ref="H102:H123" si="6">SUM(D102:G102)</f>
        <v>59202.07</v>
      </c>
    </row>
    <row r="103" spans="1:9" s="175" customFormat="1">
      <c r="A103" s="220" t="s">
        <v>241</v>
      </c>
      <c r="B103" s="220" t="s">
        <v>242</v>
      </c>
      <c r="C103" s="9">
        <v>182768.07</v>
      </c>
      <c r="D103" s="9">
        <f t="shared" si="5"/>
        <v>182768.07</v>
      </c>
      <c r="E103" s="9"/>
      <c r="F103" s="9"/>
      <c r="G103" s="9"/>
      <c r="H103" s="9">
        <f t="shared" si="6"/>
        <v>182768.07</v>
      </c>
      <c r="I103" s="9"/>
    </row>
    <row r="104" spans="1:9" s="175" customFormat="1">
      <c r="A104" s="220" t="s">
        <v>2347</v>
      </c>
      <c r="B104" s="220" t="s">
        <v>2348</v>
      </c>
      <c r="C104" s="9">
        <v>9500</v>
      </c>
      <c r="D104" s="9">
        <f t="shared" si="5"/>
        <v>0</v>
      </c>
      <c r="E104" s="9">
        <f>C104</f>
        <v>9500</v>
      </c>
      <c r="F104" s="9"/>
      <c r="G104" s="9"/>
      <c r="H104" s="9">
        <f t="shared" si="6"/>
        <v>9500</v>
      </c>
      <c r="I104" s="9"/>
    </row>
    <row r="105" spans="1:9" s="175" customFormat="1">
      <c r="A105" s="220" t="s">
        <v>243</v>
      </c>
      <c r="B105" s="220" t="s">
        <v>244</v>
      </c>
      <c r="C105" s="9">
        <v>25000</v>
      </c>
      <c r="D105" s="9">
        <f t="shared" si="5"/>
        <v>0</v>
      </c>
      <c r="E105" s="9">
        <f>C105</f>
        <v>25000</v>
      </c>
      <c r="F105" s="9"/>
      <c r="G105" s="9"/>
      <c r="H105" s="9">
        <f t="shared" si="6"/>
        <v>25000</v>
      </c>
      <c r="I105" s="9"/>
    </row>
    <row r="106" spans="1:9" s="175" customFormat="1">
      <c r="A106" s="220" t="s">
        <v>2639</v>
      </c>
      <c r="B106" s="220" t="s">
        <v>2640</v>
      </c>
      <c r="C106" s="9">
        <v>57579.3</v>
      </c>
      <c r="D106" s="9">
        <f t="shared" si="5"/>
        <v>57579.3</v>
      </c>
      <c r="E106" s="9"/>
      <c r="F106" s="9"/>
      <c r="G106" s="9"/>
      <c r="H106" s="9">
        <f t="shared" si="6"/>
        <v>57579.3</v>
      </c>
      <c r="I106" s="9"/>
    </row>
    <row r="107" spans="1:9" s="175" customFormat="1">
      <c r="A107" s="220" t="s">
        <v>2352</v>
      </c>
      <c r="B107" s="220" t="s">
        <v>2353</v>
      </c>
      <c r="C107" s="9">
        <v>642866.03</v>
      </c>
      <c r="D107" s="9">
        <f t="shared" si="5"/>
        <v>642866.03</v>
      </c>
      <c r="E107" s="9"/>
      <c r="F107" s="9"/>
      <c r="G107" s="9"/>
      <c r="H107" s="9">
        <f t="shared" si="6"/>
        <v>642866.03</v>
      </c>
      <c r="I107" s="9"/>
    </row>
    <row r="108" spans="1:9" s="175" customFormat="1">
      <c r="A108" s="220" t="s">
        <v>245</v>
      </c>
      <c r="B108" s="220" t="s">
        <v>246</v>
      </c>
      <c r="C108" s="9">
        <v>167360</v>
      </c>
      <c r="D108" s="9">
        <f t="shared" si="5"/>
        <v>0</v>
      </c>
      <c r="E108" s="211">
        <f>C108</f>
        <v>167360</v>
      </c>
      <c r="F108" s="9"/>
      <c r="G108" s="9"/>
      <c r="H108" s="9">
        <f t="shared" si="6"/>
        <v>167360</v>
      </c>
      <c r="I108" s="9"/>
    </row>
    <row r="109" spans="1:9" s="175" customFormat="1">
      <c r="A109" s="221" t="s">
        <v>2412</v>
      </c>
      <c r="B109" s="221" t="s">
        <v>2413</v>
      </c>
      <c r="C109" s="210">
        <v>9499.9</v>
      </c>
      <c r="D109" s="9">
        <f t="shared" si="5"/>
        <v>9499.9</v>
      </c>
      <c r="E109" s="9"/>
      <c r="F109" s="9"/>
      <c r="G109" s="9"/>
      <c r="H109" s="9">
        <f t="shared" si="6"/>
        <v>9499.9</v>
      </c>
      <c r="I109" s="9"/>
    </row>
    <row r="110" spans="1:9" s="175" customFormat="1">
      <c r="A110" s="209" t="s">
        <v>269</v>
      </c>
      <c r="B110" s="209" t="s">
        <v>270</v>
      </c>
      <c r="C110" s="210">
        <v>104430.53</v>
      </c>
      <c r="D110" s="9">
        <f t="shared" si="5"/>
        <v>96157.33</v>
      </c>
      <c r="E110" s="9">
        <v>8273.2000000000007</v>
      </c>
      <c r="F110" s="9"/>
      <c r="G110" s="9"/>
      <c r="H110" s="9">
        <f t="shared" si="6"/>
        <v>104430.53</v>
      </c>
      <c r="I110" s="9"/>
    </row>
    <row r="111" spans="1:9" s="175" customFormat="1">
      <c r="A111" s="209" t="s">
        <v>271</v>
      </c>
      <c r="B111" s="209" t="s">
        <v>272</v>
      </c>
      <c r="C111" s="210">
        <v>10303.09</v>
      </c>
      <c r="D111" s="9">
        <f t="shared" si="5"/>
        <v>10303.09</v>
      </c>
      <c r="E111" s="9"/>
      <c r="F111" s="9"/>
      <c r="G111" s="9"/>
      <c r="H111" s="9">
        <f t="shared" si="6"/>
        <v>10303.09</v>
      </c>
      <c r="I111" s="9"/>
    </row>
    <row r="112" spans="1:9" s="175" customFormat="1">
      <c r="A112" s="209" t="s">
        <v>273</v>
      </c>
      <c r="B112" s="209" t="s">
        <v>274</v>
      </c>
      <c r="C112" s="210">
        <v>6714.77</v>
      </c>
      <c r="D112" s="9">
        <f t="shared" si="5"/>
        <v>591.70000000000073</v>
      </c>
      <c r="E112" s="9">
        <v>6123.07</v>
      </c>
      <c r="F112" s="9"/>
      <c r="G112" s="9"/>
      <c r="H112" s="9">
        <f t="shared" si="6"/>
        <v>6714.77</v>
      </c>
      <c r="I112" s="9"/>
    </row>
    <row r="113" spans="1:9" s="175" customFormat="1">
      <c r="A113" s="209" t="s">
        <v>275</v>
      </c>
      <c r="B113" s="209" t="s">
        <v>276</v>
      </c>
      <c r="C113" s="210">
        <v>445.95</v>
      </c>
      <c r="D113" s="9">
        <f t="shared" si="5"/>
        <v>445.95</v>
      </c>
      <c r="E113" s="9"/>
      <c r="F113" s="9"/>
      <c r="G113" s="9"/>
      <c r="H113" s="9">
        <f t="shared" si="6"/>
        <v>445.95</v>
      </c>
      <c r="I113" s="9"/>
    </row>
    <row r="114" spans="1:9" s="175" customFormat="1">
      <c r="A114" s="209" t="s">
        <v>277</v>
      </c>
      <c r="B114" s="209" t="s">
        <v>278</v>
      </c>
      <c r="C114" s="210">
        <v>42798.05</v>
      </c>
      <c r="D114" s="9">
        <f t="shared" si="5"/>
        <v>37800.850000000006</v>
      </c>
      <c r="E114" s="9">
        <v>4997.2</v>
      </c>
      <c r="F114" s="9"/>
      <c r="G114" s="9"/>
      <c r="H114" s="9">
        <f t="shared" si="6"/>
        <v>42798.05</v>
      </c>
      <c r="I114" s="9"/>
    </row>
    <row r="115" spans="1:9" s="175" customFormat="1">
      <c r="A115" s="209" t="s">
        <v>279</v>
      </c>
      <c r="B115" s="209" t="s">
        <v>280</v>
      </c>
      <c r="C115" s="210">
        <v>44523.93</v>
      </c>
      <c r="D115" s="9">
        <f t="shared" si="5"/>
        <v>44523.93</v>
      </c>
      <c r="E115" s="9"/>
      <c r="F115" s="9"/>
      <c r="G115" s="9"/>
      <c r="H115" s="9">
        <f t="shared" si="6"/>
        <v>44523.93</v>
      </c>
      <c r="I115" s="9"/>
    </row>
    <row r="116" spans="1:9" s="175" customFormat="1">
      <c r="A116" s="209" t="s">
        <v>281</v>
      </c>
      <c r="B116" s="209" t="s">
        <v>282</v>
      </c>
      <c r="C116" s="210">
        <v>11664.4</v>
      </c>
      <c r="D116" s="9">
        <f t="shared" si="5"/>
        <v>2678.33</v>
      </c>
      <c r="E116" s="9">
        <v>8986.07</v>
      </c>
      <c r="F116" s="9"/>
      <c r="G116" s="9"/>
      <c r="H116" s="9">
        <f t="shared" si="6"/>
        <v>11664.4</v>
      </c>
      <c r="I116" s="9"/>
    </row>
    <row r="117" spans="1:9" s="175" customFormat="1">
      <c r="A117" s="209" t="s">
        <v>2415</v>
      </c>
      <c r="B117" s="209" t="s">
        <v>342</v>
      </c>
      <c r="C117" s="210">
        <v>912.69</v>
      </c>
      <c r="D117" s="9">
        <f t="shared" si="5"/>
        <v>912.69</v>
      </c>
      <c r="E117" s="9"/>
      <c r="F117" s="9"/>
      <c r="G117" s="9"/>
      <c r="H117" s="9">
        <f t="shared" si="6"/>
        <v>912.69</v>
      </c>
      <c r="I117" s="9"/>
    </row>
    <row r="118" spans="1:9" s="175" customFormat="1">
      <c r="A118" s="209" t="s">
        <v>283</v>
      </c>
      <c r="B118" s="209" t="s">
        <v>284</v>
      </c>
      <c r="C118" s="210">
        <v>1828.1</v>
      </c>
      <c r="D118" s="9">
        <f t="shared" si="5"/>
        <v>0</v>
      </c>
      <c r="E118" s="9">
        <v>1828.1</v>
      </c>
      <c r="F118" s="9"/>
      <c r="G118" s="9"/>
      <c r="H118" s="9">
        <f t="shared" si="6"/>
        <v>1828.1</v>
      </c>
      <c r="I118" s="9"/>
    </row>
    <row r="119" spans="1:9" s="175" customFormat="1">
      <c r="A119" s="209" t="s">
        <v>285</v>
      </c>
      <c r="B119" s="209" t="s">
        <v>286</v>
      </c>
      <c r="C119" s="210">
        <v>3979.66</v>
      </c>
      <c r="D119" s="9">
        <f t="shared" si="5"/>
        <v>3979.66</v>
      </c>
      <c r="E119" s="9"/>
      <c r="F119" s="9"/>
      <c r="G119" s="9"/>
      <c r="H119" s="9">
        <f t="shared" si="6"/>
        <v>3979.66</v>
      </c>
      <c r="I119" s="9"/>
    </row>
    <row r="120" spans="1:9" s="175" customFormat="1">
      <c r="A120" s="209" t="s">
        <v>287</v>
      </c>
      <c r="B120" s="209" t="s">
        <v>288</v>
      </c>
      <c r="C120" s="210">
        <v>9679.59</v>
      </c>
      <c r="D120" s="9">
        <f t="shared" si="5"/>
        <v>9679.59</v>
      </c>
      <c r="E120" s="9"/>
      <c r="F120" s="9"/>
      <c r="G120" s="9"/>
      <c r="H120" s="9">
        <f t="shared" si="6"/>
        <v>9679.59</v>
      </c>
      <c r="I120" s="9"/>
    </row>
    <row r="121" spans="1:9" s="175" customFormat="1">
      <c r="A121" s="209" t="s">
        <v>289</v>
      </c>
      <c r="B121" s="209" t="s">
        <v>290</v>
      </c>
      <c r="C121" s="210">
        <v>1070.22</v>
      </c>
      <c r="D121" s="9">
        <f t="shared" si="5"/>
        <v>1070.22</v>
      </c>
      <c r="E121" s="9"/>
      <c r="F121" s="9"/>
      <c r="G121" s="9"/>
      <c r="H121" s="9">
        <f t="shared" si="6"/>
        <v>1070.22</v>
      </c>
      <c r="I121" s="9"/>
    </row>
    <row r="122" spans="1:9" s="175" customFormat="1">
      <c r="A122" s="209" t="s">
        <v>291</v>
      </c>
      <c r="B122" s="209" t="s">
        <v>292</v>
      </c>
      <c r="C122" s="210">
        <v>54963.37</v>
      </c>
      <c r="D122" s="9">
        <f t="shared" si="5"/>
        <v>54963.37</v>
      </c>
      <c r="E122" s="9"/>
      <c r="F122" s="9"/>
      <c r="G122" s="9"/>
      <c r="H122" s="9">
        <f t="shared" si="6"/>
        <v>54963.37</v>
      </c>
      <c r="I122" s="9"/>
    </row>
    <row r="123" spans="1:9" s="175" customFormat="1">
      <c r="A123" s="209" t="s">
        <v>293</v>
      </c>
      <c r="B123" s="209" t="s">
        <v>294</v>
      </c>
      <c r="C123" s="210">
        <v>5581.5</v>
      </c>
      <c r="D123" s="9">
        <f t="shared" si="5"/>
        <v>5581.5</v>
      </c>
      <c r="E123" s="9"/>
      <c r="F123" s="9"/>
      <c r="G123" s="9"/>
      <c r="H123" s="9">
        <f t="shared" si="6"/>
        <v>5581.5</v>
      </c>
      <c r="I123" s="9"/>
    </row>
    <row r="124" spans="1:9" s="175" customFormat="1">
      <c r="C124" s="9"/>
      <c r="D124" s="9"/>
      <c r="E124" s="9"/>
      <c r="F124" s="9"/>
      <c r="G124" s="9"/>
      <c r="H124" s="9"/>
      <c r="I124" s="9"/>
    </row>
    <row r="125" spans="1:9" s="175" customFormat="1" ht="13.5" thickBot="1">
      <c r="C125" s="190">
        <f>SUM(C6:C124)</f>
        <v>7997997.4099999983</v>
      </c>
      <c r="D125" s="190">
        <f>SUM(D6:D124)</f>
        <v>6177597.2299999995</v>
      </c>
      <c r="E125" s="190">
        <f t="shared" ref="E125:H125" si="7">SUM(E6:E124)</f>
        <v>1712969.2600000002</v>
      </c>
      <c r="F125" s="190">
        <f t="shared" si="7"/>
        <v>3176.5</v>
      </c>
      <c r="G125" s="190">
        <f t="shared" si="7"/>
        <v>104254.42</v>
      </c>
      <c r="H125" s="190">
        <f t="shared" si="7"/>
        <v>7997997.4099999983</v>
      </c>
      <c r="I125" s="9"/>
    </row>
    <row r="126" spans="1:9" s="175" customFormat="1" ht="13.5" thickTop="1">
      <c r="A126" s="9"/>
      <c r="B126" s="9"/>
      <c r="C126" s="9"/>
      <c r="D126" s="9"/>
      <c r="E126" s="9"/>
      <c r="F126" s="9"/>
      <c r="G126" s="9"/>
      <c r="H126" s="9"/>
      <c r="I126" s="9"/>
    </row>
    <row r="127" spans="1:9" s="175" customFormat="1">
      <c r="D127" s="9"/>
      <c r="E127" s="9"/>
      <c r="F127" s="9"/>
      <c r="G127" s="9"/>
      <c r="H127" s="9"/>
      <c r="I127" s="9"/>
    </row>
    <row r="128" spans="1:9" s="175" customFormat="1">
      <c r="D128" s="9"/>
      <c r="E128" s="9"/>
      <c r="F128" s="9"/>
      <c r="G128" s="9"/>
      <c r="H128" s="9"/>
      <c r="I128" s="9"/>
    </row>
    <row r="129" spans="1:9" s="175" customFormat="1">
      <c r="A129" s="9"/>
      <c r="B129" s="9"/>
      <c r="C129" s="9"/>
      <c r="D129" s="9"/>
      <c r="E129" s="9"/>
      <c r="F129" s="9"/>
      <c r="G129" s="9"/>
      <c r="H129" s="9"/>
      <c r="I129" s="9"/>
    </row>
    <row r="130" spans="1:9" s="175" customFormat="1">
      <c r="D130" s="9"/>
      <c r="E130" s="9"/>
      <c r="F130" s="9"/>
      <c r="G130" s="9"/>
      <c r="H130" s="9"/>
      <c r="I130" s="9"/>
    </row>
    <row r="131" spans="1:9" s="175" customFormat="1">
      <c r="D131" s="9"/>
      <c r="E131" s="9"/>
      <c r="F131" s="9"/>
      <c r="G131" s="9"/>
      <c r="H131" s="9"/>
      <c r="I131" s="9"/>
    </row>
    <row r="132" spans="1:9" s="175" customFormat="1">
      <c r="A132" s="9"/>
      <c r="B132" s="9"/>
      <c r="C132" s="9"/>
      <c r="D132" s="9"/>
      <c r="E132" s="9"/>
      <c r="F132" s="9"/>
      <c r="G132" s="9"/>
      <c r="H132" s="9"/>
      <c r="I132" s="9"/>
    </row>
    <row r="133" spans="1:9" s="175" customFormat="1">
      <c r="D133" s="9"/>
      <c r="E133" s="9"/>
      <c r="F133" s="9"/>
      <c r="G133" s="9"/>
      <c r="H133" s="9"/>
      <c r="I133" s="9"/>
    </row>
    <row r="134" spans="1:9" s="175" customFormat="1">
      <c r="D134" s="9"/>
      <c r="E134" s="9"/>
      <c r="F134" s="9"/>
      <c r="G134" s="9"/>
      <c r="H134" s="9"/>
      <c r="I134" s="9"/>
    </row>
    <row r="135" spans="1:9" s="175" customFormat="1">
      <c r="A135" s="9"/>
      <c r="B135" s="9"/>
      <c r="C135" s="9"/>
      <c r="D135" s="9"/>
      <c r="E135" s="9"/>
      <c r="F135" s="9"/>
      <c r="G135" s="9"/>
      <c r="H135" s="9"/>
      <c r="I135" s="9"/>
    </row>
    <row r="136" spans="1:9" s="175" customFormat="1">
      <c r="D136" s="9"/>
      <c r="E136" s="9"/>
      <c r="F136" s="9"/>
      <c r="G136" s="9"/>
      <c r="H136" s="9"/>
      <c r="I136" s="9"/>
    </row>
    <row r="137" spans="1:9" s="175" customFormat="1">
      <c r="D137" s="9"/>
      <c r="E137" s="9"/>
      <c r="F137" s="9"/>
      <c r="G137" s="9"/>
      <c r="H137" s="9"/>
      <c r="I137" s="9"/>
    </row>
    <row r="138" spans="1:9" s="175" customFormat="1">
      <c r="A138" s="9"/>
      <c r="B138" s="9"/>
      <c r="C138" s="9"/>
      <c r="D138" s="9"/>
      <c r="E138" s="9"/>
      <c r="F138" s="9"/>
      <c r="G138" s="9"/>
      <c r="H138" s="9"/>
      <c r="I138" s="9"/>
    </row>
    <row r="139" spans="1:9" s="175" customFormat="1">
      <c r="D139" s="9"/>
      <c r="E139" s="9"/>
      <c r="F139" s="9"/>
      <c r="G139" s="9"/>
      <c r="H139" s="9"/>
      <c r="I139" s="9"/>
    </row>
    <row r="140" spans="1:9" s="175" customFormat="1">
      <c r="D140" s="9"/>
      <c r="E140" s="9"/>
      <c r="F140" s="9"/>
      <c r="G140" s="9"/>
      <c r="H140" s="9"/>
      <c r="I140" s="9"/>
    </row>
    <row r="141" spans="1:9" s="175" customFormat="1">
      <c r="A141" s="9"/>
      <c r="B141" s="9"/>
      <c r="C141" s="9"/>
      <c r="D141" s="9"/>
      <c r="E141" s="9"/>
      <c r="F141" s="9"/>
      <c r="G141" s="9"/>
      <c r="H141" s="9"/>
      <c r="I141" s="9"/>
    </row>
    <row r="142" spans="1:9" s="175" customFormat="1">
      <c r="D142" s="9"/>
      <c r="E142" s="9"/>
      <c r="F142" s="9"/>
      <c r="G142" s="9"/>
      <c r="H142" s="9"/>
      <c r="I142" s="9"/>
    </row>
    <row r="143" spans="1:9" s="175" customFormat="1">
      <c r="D143" s="9"/>
      <c r="E143" s="9"/>
      <c r="F143" s="9"/>
      <c r="G143" s="9"/>
      <c r="H143" s="9"/>
      <c r="I143" s="9"/>
    </row>
    <row r="144" spans="1:9" s="175" customFormat="1">
      <c r="A144" s="9"/>
      <c r="B144" s="9"/>
      <c r="C144" s="9"/>
      <c r="D144" s="9"/>
      <c r="E144" s="9"/>
      <c r="F144" s="9"/>
      <c r="G144" s="9"/>
      <c r="H144" s="9"/>
      <c r="I144" s="9"/>
    </row>
    <row r="145" spans="1:9" s="175" customFormat="1">
      <c r="D145" s="9"/>
      <c r="E145" s="9"/>
      <c r="F145" s="9"/>
      <c r="G145" s="9"/>
      <c r="H145" s="9"/>
      <c r="I145" s="9"/>
    </row>
    <row r="146" spans="1:9" s="175" customFormat="1">
      <c r="D146" s="9"/>
      <c r="E146" s="9"/>
      <c r="F146" s="9"/>
      <c r="G146" s="9"/>
      <c r="H146" s="9"/>
      <c r="I146" s="9"/>
    </row>
    <row r="147" spans="1:9" s="175" customFormat="1">
      <c r="A147" s="9"/>
      <c r="B147" s="9"/>
      <c r="C147" s="9"/>
      <c r="D147" s="9"/>
      <c r="E147" s="9"/>
      <c r="F147" s="9"/>
      <c r="G147" s="9"/>
      <c r="H147" s="9"/>
      <c r="I147" s="9"/>
    </row>
    <row r="148" spans="1:9" s="175" customFormat="1">
      <c r="D148" s="9"/>
      <c r="E148" s="9"/>
      <c r="F148" s="9"/>
      <c r="G148" s="9"/>
      <c r="H148" s="9"/>
      <c r="I148" s="9"/>
    </row>
    <row r="149" spans="1:9" s="175" customFormat="1">
      <c r="D149" s="9"/>
      <c r="E149" s="9"/>
      <c r="F149" s="9"/>
      <c r="G149" s="9"/>
      <c r="H149" s="9"/>
      <c r="I149" s="9"/>
    </row>
    <row r="150" spans="1:9" s="175" customFormat="1">
      <c r="A150" s="9"/>
      <c r="B150" s="9"/>
      <c r="C150" s="9"/>
      <c r="D150" s="9"/>
      <c r="E150" s="9"/>
      <c r="F150" s="9"/>
      <c r="G150" s="9"/>
      <c r="H150" s="9"/>
      <c r="I150" s="9"/>
    </row>
    <row r="151" spans="1:9" s="175" customFormat="1">
      <c r="D151" s="9"/>
      <c r="E151" s="9"/>
      <c r="F151" s="9"/>
      <c r="G151" s="9"/>
      <c r="H151" s="9"/>
      <c r="I151" s="9"/>
    </row>
    <row r="152" spans="1:9" s="175" customFormat="1">
      <c r="D152" s="9"/>
      <c r="E152" s="9"/>
      <c r="F152" s="9"/>
      <c r="G152" s="9"/>
      <c r="H152" s="9"/>
      <c r="I152" s="9"/>
    </row>
    <row r="153" spans="1:9" s="175" customFormat="1">
      <c r="A153" s="9"/>
      <c r="B153" s="9"/>
      <c r="C153" s="9"/>
      <c r="D153" s="9"/>
      <c r="E153" s="9"/>
      <c r="F153" s="9"/>
      <c r="G153" s="9"/>
      <c r="H153" s="9"/>
      <c r="I153" s="9"/>
    </row>
    <row r="154" spans="1:9" s="175" customFormat="1">
      <c r="D154" s="9"/>
      <c r="E154" s="9"/>
      <c r="F154" s="9"/>
      <c r="G154" s="9"/>
      <c r="H154" s="9"/>
      <c r="I154" s="9"/>
    </row>
    <row r="155" spans="1:9" s="175" customFormat="1">
      <c r="D155" s="9"/>
      <c r="E155" s="9"/>
      <c r="F155" s="9"/>
      <c r="G155" s="9"/>
      <c r="H155" s="9"/>
      <c r="I155" s="9"/>
    </row>
    <row r="156" spans="1:9" s="175" customFormat="1">
      <c r="A156" s="9"/>
      <c r="B156" s="9"/>
      <c r="C156" s="9"/>
      <c r="D156" s="9"/>
      <c r="E156" s="9"/>
      <c r="F156" s="9"/>
      <c r="G156" s="9"/>
      <c r="H156" s="9"/>
      <c r="I156" s="9"/>
    </row>
    <row r="157" spans="1:9" s="175" customFormat="1">
      <c r="D157" s="9"/>
      <c r="E157" s="9"/>
      <c r="F157" s="9"/>
      <c r="G157" s="9"/>
      <c r="H157" s="9"/>
      <c r="I157" s="9"/>
    </row>
    <row r="158" spans="1:9" s="175" customFormat="1">
      <c r="D158" s="9"/>
      <c r="E158" s="9"/>
      <c r="F158" s="9"/>
      <c r="G158" s="9"/>
      <c r="H158" s="9"/>
      <c r="I158" s="9"/>
    </row>
    <row r="159" spans="1:9" s="175" customFormat="1">
      <c r="A159" s="9"/>
      <c r="B159" s="9"/>
      <c r="C159" s="9"/>
      <c r="D159" s="9"/>
      <c r="E159" s="9"/>
      <c r="F159" s="9"/>
      <c r="G159" s="9"/>
      <c r="H159" s="9"/>
      <c r="I159" s="9"/>
    </row>
    <row r="160" spans="1:9" s="175" customFormat="1">
      <c r="D160" s="9"/>
      <c r="E160" s="9"/>
      <c r="F160" s="9"/>
      <c r="G160" s="9"/>
      <c r="H160" s="9"/>
      <c r="I160" s="9"/>
    </row>
    <row r="161" spans="1:9" s="175" customFormat="1">
      <c r="D161" s="9"/>
      <c r="E161" s="9"/>
      <c r="F161" s="9"/>
      <c r="G161" s="9"/>
      <c r="H161" s="9"/>
      <c r="I161" s="9"/>
    </row>
    <row r="162" spans="1:9" s="175" customFormat="1">
      <c r="A162" s="9"/>
      <c r="B162" s="9"/>
      <c r="C162" s="9"/>
      <c r="D162" s="9"/>
      <c r="E162" s="9"/>
      <c r="F162" s="9"/>
      <c r="G162" s="9"/>
      <c r="H162" s="9"/>
      <c r="I162" s="9"/>
    </row>
    <row r="163" spans="1:9" s="175" customFormat="1">
      <c r="D163" s="9"/>
      <c r="E163" s="9"/>
      <c r="F163" s="9"/>
      <c r="G163" s="9"/>
      <c r="H163" s="9"/>
      <c r="I163" s="9"/>
    </row>
    <row r="164" spans="1:9" s="175" customFormat="1">
      <c r="D164" s="9"/>
      <c r="E164" s="9"/>
      <c r="F164" s="9"/>
      <c r="G164" s="9"/>
      <c r="H164" s="9"/>
      <c r="I164" s="9"/>
    </row>
    <row r="165" spans="1:9" s="175" customFormat="1">
      <c r="A165" s="9"/>
      <c r="B165" s="9"/>
      <c r="C165" s="9"/>
      <c r="D165" s="9"/>
      <c r="E165" s="9"/>
      <c r="F165" s="9"/>
      <c r="G165" s="9"/>
      <c r="H165" s="9"/>
      <c r="I165" s="9"/>
    </row>
    <row r="166" spans="1:9" s="175" customFormat="1">
      <c r="D166" s="9"/>
      <c r="E166" s="9"/>
      <c r="F166" s="9"/>
      <c r="G166" s="9"/>
      <c r="H166" s="9"/>
      <c r="I166" s="9"/>
    </row>
    <row r="167" spans="1:9" s="175" customFormat="1">
      <c r="D167" s="9"/>
      <c r="E167" s="9"/>
      <c r="F167" s="9"/>
      <c r="G167" s="9"/>
      <c r="H167" s="9"/>
      <c r="I167" s="9"/>
    </row>
    <row r="168" spans="1:9" s="175" customFormat="1">
      <c r="A168" s="9"/>
      <c r="B168" s="9"/>
      <c r="C168" s="9"/>
      <c r="D168" s="9"/>
      <c r="E168" s="9"/>
      <c r="F168" s="9"/>
      <c r="G168" s="9"/>
      <c r="H168" s="9"/>
      <c r="I168" s="9"/>
    </row>
    <row r="169" spans="1:9" s="175" customFormat="1">
      <c r="D169" s="9"/>
      <c r="E169" s="9"/>
      <c r="F169" s="9"/>
      <c r="G169" s="9"/>
      <c r="H169" s="9"/>
      <c r="I169" s="9"/>
    </row>
    <row r="170" spans="1:9" s="175" customFormat="1">
      <c r="D170" s="9"/>
      <c r="E170" s="9"/>
      <c r="F170" s="9"/>
      <c r="G170" s="9"/>
      <c r="H170" s="9"/>
      <c r="I170" s="9"/>
    </row>
    <row r="171" spans="1:9" s="175" customFormat="1">
      <c r="A171" s="9"/>
      <c r="B171" s="9"/>
      <c r="C171" s="9"/>
      <c r="D171" s="9"/>
      <c r="E171" s="9"/>
      <c r="F171" s="9"/>
      <c r="G171" s="9"/>
      <c r="H171" s="9"/>
      <c r="I171" s="9"/>
    </row>
    <row r="172" spans="1:9" s="175" customFormat="1">
      <c r="D172" s="9"/>
      <c r="E172" s="9"/>
      <c r="F172" s="9"/>
      <c r="G172" s="9"/>
      <c r="H172" s="9"/>
      <c r="I172" s="9"/>
    </row>
    <row r="173" spans="1:9" s="175" customFormat="1">
      <c r="A173" s="9"/>
      <c r="B173" s="9"/>
      <c r="C173" s="9"/>
      <c r="D173" s="9"/>
      <c r="E173" s="9"/>
      <c r="F173" s="9"/>
      <c r="G173" s="9"/>
      <c r="H173" s="9"/>
      <c r="I173" s="9"/>
    </row>
    <row r="174" spans="1:9" s="175" customFormat="1">
      <c r="D174" s="9"/>
      <c r="E174" s="9"/>
      <c r="F174" s="9"/>
      <c r="G174" s="9"/>
      <c r="H174" s="9"/>
      <c r="I174" s="9"/>
    </row>
    <row r="175" spans="1:9" s="175" customFormat="1">
      <c r="D175" s="9"/>
      <c r="E175" s="9"/>
      <c r="F175" s="9"/>
      <c r="G175" s="9"/>
      <c r="H175" s="9"/>
      <c r="I175" s="9"/>
    </row>
    <row r="176" spans="1:9" s="175" customFormat="1">
      <c r="A176" s="9"/>
      <c r="B176" s="9"/>
      <c r="C176" s="9"/>
      <c r="D176" s="9"/>
      <c r="E176" s="9"/>
      <c r="F176" s="9"/>
      <c r="G176" s="9"/>
      <c r="H176" s="9"/>
      <c r="I176" s="9"/>
    </row>
    <row r="177" spans="1:9" s="175" customFormat="1">
      <c r="D177" s="9"/>
      <c r="E177" s="9"/>
      <c r="F177" s="9"/>
      <c r="G177" s="9"/>
      <c r="H177" s="9"/>
      <c r="I177" s="9"/>
    </row>
    <row r="178" spans="1:9" s="175" customFormat="1">
      <c r="D178" s="9"/>
      <c r="E178" s="9"/>
      <c r="F178" s="9"/>
      <c r="G178" s="9"/>
      <c r="H178" s="9"/>
      <c r="I178" s="9"/>
    </row>
    <row r="179" spans="1:9" s="175" customFormat="1">
      <c r="A179" s="9"/>
      <c r="B179" s="9"/>
      <c r="C179" s="9"/>
      <c r="D179" s="9"/>
      <c r="E179" s="9"/>
      <c r="F179" s="9"/>
      <c r="G179" s="9"/>
      <c r="H179" s="9"/>
      <c r="I179" s="9"/>
    </row>
    <row r="180" spans="1:9" s="175" customFormat="1">
      <c r="D180" s="9"/>
      <c r="E180" s="9"/>
      <c r="F180" s="9"/>
      <c r="G180" s="9"/>
      <c r="H180" s="9"/>
      <c r="I180" s="9"/>
    </row>
    <row r="181" spans="1:9" s="175" customFormat="1">
      <c r="D181" s="9"/>
      <c r="E181" s="9"/>
      <c r="F181" s="9"/>
      <c r="G181" s="9"/>
      <c r="H181" s="9"/>
      <c r="I181" s="9"/>
    </row>
    <row r="182" spans="1:9" s="175" customFormat="1">
      <c r="A182" s="9"/>
      <c r="B182" s="9"/>
      <c r="C182" s="9"/>
      <c r="D182" s="9"/>
      <c r="E182" s="9"/>
      <c r="F182" s="9"/>
      <c r="G182" s="9"/>
      <c r="H182" s="9"/>
      <c r="I182" s="9"/>
    </row>
    <row r="183" spans="1:9" s="175" customFormat="1">
      <c r="D183" s="9"/>
      <c r="E183" s="9"/>
      <c r="F183" s="9"/>
      <c r="G183" s="9"/>
      <c r="H183" s="9"/>
      <c r="I183" s="9"/>
    </row>
    <row r="184" spans="1:9" s="175" customFormat="1">
      <c r="D184" s="9"/>
      <c r="E184" s="9"/>
      <c r="F184" s="9"/>
      <c r="G184" s="9"/>
      <c r="H184" s="9"/>
      <c r="I184" s="9"/>
    </row>
    <row r="185" spans="1:9" s="175" customFormat="1">
      <c r="A185" s="9"/>
      <c r="B185" s="9"/>
      <c r="C185" s="9"/>
      <c r="D185" s="9"/>
      <c r="E185" s="9"/>
      <c r="F185" s="9"/>
      <c r="G185" s="9"/>
      <c r="H185" s="9"/>
      <c r="I185" s="9"/>
    </row>
    <row r="186" spans="1:9" s="175" customFormat="1">
      <c r="D186" s="9"/>
      <c r="E186" s="9"/>
      <c r="F186" s="9"/>
      <c r="G186" s="9"/>
      <c r="H186" s="9"/>
      <c r="I186" s="9"/>
    </row>
    <row r="187" spans="1:9" s="175" customFormat="1">
      <c r="D187" s="9"/>
      <c r="E187" s="9"/>
      <c r="F187" s="9"/>
      <c r="G187" s="9"/>
      <c r="H187" s="9"/>
      <c r="I187" s="9"/>
    </row>
    <row r="188" spans="1:9" s="175" customFormat="1">
      <c r="A188" s="9"/>
      <c r="B188" s="9"/>
      <c r="C188" s="9"/>
      <c r="D188" s="9"/>
      <c r="E188" s="9"/>
      <c r="F188" s="9"/>
      <c r="G188" s="9"/>
      <c r="H188" s="9"/>
      <c r="I188" s="9"/>
    </row>
    <row r="189" spans="1:9" s="175" customFormat="1">
      <c r="D189" s="9"/>
      <c r="E189" s="9"/>
      <c r="F189" s="9"/>
      <c r="G189" s="9"/>
      <c r="H189" s="9"/>
      <c r="I189" s="9"/>
    </row>
    <row r="190" spans="1:9" s="175" customFormat="1">
      <c r="D190" s="9"/>
      <c r="E190" s="9"/>
      <c r="F190" s="9"/>
      <c r="G190" s="9"/>
      <c r="H190" s="9"/>
      <c r="I190" s="9"/>
    </row>
    <row r="191" spans="1:9" s="175" customFormat="1">
      <c r="A191" s="9"/>
      <c r="B191" s="9"/>
      <c r="C191" s="9"/>
      <c r="D191" s="9"/>
      <c r="E191" s="9"/>
      <c r="F191" s="9"/>
      <c r="G191" s="9"/>
      <c r="H191" s="9"/>
      <c r="I191" s="9"/>
    </row>
    <row r="192" spans="1:9" s="175" customFormat="1">
      <c r="D192" s="9"/>
      <c r="E192" s="9"/>
      <c r="F192" s="9"/>
      <c r="G192" s="9"/>
      <c r="H192" s="9"/>
      <c r="I192" s="9"/>
    </row>
    <row r="193" spans="1:9" s="175" customFormat="1">
      <c r="D193" s="9"/>
      <c r="E193" s="9"/>
      <c r="F193" s="9"/>
      <c r="G193" s="9"/>
      <c r="H193" s="9"/>
      <c r="I193" s="9"/>
    </row>
    <row r="194" spans="1:9" s="175" customFormat="1">
      <c r="A194" s="9"/>
      <c r="B194" s="9"/>
      <c r="C194" s="9"/>
      <c r="D194" s="9"/>
      <c r="E194" s="9"/>
      <c r="F194" s="9"/>
      <c r="G194" s="9"/>
      <c r="H194" s="9"/>
      <c r="I194" s="9"/>
    </row>
    <row r="195" spans="1:9" s="175" customFormat="1">
      <c r="D195" s="9"/>
      <c r="E195" s="9"/>
      <c r="F195" s="9"/>
      <c r="G195" s="9"/>
      <c r="H195" s="9"/>
      <c r="I195" s="9"/>
    </row>
    <row r="196" spans="1:9" s="175" customFormat="1">
      <c r="D196" s="9"/>
      <c r="E196" s="9"/>
      <c r="F196" s="9"/>
      <c r="G196" s="9"/>
      <c r="H196" s="9"/>
      <c r="I196" s="9"/>
    </row>
    <row r="197" spans="1:9" s="175" customFormat="1">
      <c r="A197" s="9"/>
      <c r="B197" s="9"/>
      <c r="C197" s="9"/>
      <c r="D197" s="9"/>
      <c r="E197" s="9"/>
      <c r="F197" s="9"/>
      <c r="G197" s="9"/>
      <c r="H197" s="9"/>
      <c r="I197" s="9"/>
    </row>
    <row r="198" spans="1:9" s="175" customFormat="1">
      <c r="D198" s="9"/>
      <c r="E198" s="9"/>
      <c r="F198" s="9"/>
      <c r="G198" s="9"/>
      <c r="H198" s="9"/>
      <c r="I198" s="9"/>
    </row>
    <row r="199" spans="1:9" s="175" customFormat="1">
      <c r="D199" s="9"/>
      <c r="E199" s="9"/>
      <c r="F199" s="9"/>
      <c r="G199" s="9"/>
      <c r="H199" s="9"/>
      <c r="I199" s="9"/>
    </row>
    <row r="200" spans="1:9" s="175" customFormat="1">
      <c r="A200" s="9"/>
      <c r="B200" s="9"/>
      <c r="C200" s="9"/>
      <c r="D200" s="9"/>
      <c r="E200" s="9"/>
      <c r="F200" s="9"/>
      <c r="G200" s="9"/>
      <c r="H200" s="9"/>
      <c r="I200" s="9"/>
    </row>
    <row r="201" spans="1:9" s="175" customFormat="1">
      <c r="D201" s="9"/>
      <c r="E201" s="9"/>
      <c r="F201" s="9"/>
      <c r="G201" s="9"/>
      <c r="H201" s="9"/>
      <c r="I201" s="9"/>
    </row>
    <row r="202" spans="1:9" s="175" customFormat="1">
      <c r="D202" s="9"/>
      <c r="E202" s="9"/>
      <c r="F202" s="9"/>
      <c r="G202" s="9"/>
      <c r="H202" s="9"/>
      <c r="I202" s="9"/>
    </row>
    <row r="203" spans="1:9" s="175" customFormat="1">
      <c r="A203" s="9"/>
      <c r="B203" s="9"/>
      <c r="C203" s="9"/>
      <c r="D203" s="9"/>
      <c r="E203" s="9"/>
      <c r="F203" s="9"/>
      <c r="G203" s="9"/>
      <c r="H203" s="9"/>
      <c r="I203" s="9"/>
    </row>
    <row r="204" spans="1:9" s="175" customFormat="1">
      <c r="D204" s="9"/>
      <c r="E204" s="9"/>
      <c r="F204" s="9"/>
      <c r="G204" s="9"/>
      <c r="H204" s="9"/>
      <c r="I204" s="9"/>
    </row>
    <row r="205" spans="1:9" s="175" customFormat="1">
      <c r="D205" s="9"/>
      <c r="E205" s="9"/>
      <c r="F205" s="9"/>
      <c r="G205" s="9"/>
      <c r="H205" s="9"/>
      <c r="I205" s="9"/>
    </row>
    <row r="206" spans="1:9" s="175" customFormat="1">
      <c r="A206" s="9"/>
      <c r="B206" s="9"/>
      <c r="C206" s="9"/>
      <c r="D206" s="9"/>
      <c r="E206" s="9"/>
      <c r="F206" s="9"/>
      <c r="G206" s="9"/>
      <c r="H206" s="9"/>
      <c r="I206" s="9"/>
    </row>
    <row r="207" spans="1:9" s="175" customFormat="1">
      <c r="D207" s="9"/>
      <c r="E207" s="9"/>
      <c r="F207" s="9"/>
      <c r="G207" s="9"/>
      <c r="H207" s="9"/>
      <c r="I207" s="9"/>
    </row>
    <row r="208" spans="1:9" s="175" customFormat="1">
      <c r="D208" s="9"/>
      <c r="E208" s="9"/>
      <c r="F208" s="9"/>
      <c r="G208" s="9"/>
      <c r="H208" s="9"/>
      <c r="I208" s="9"/>
    </row>
    <row r="209" spans="1:9" s="175" customFormat="1">
      <c r="A209" s="9"/>
      <c r="B209" s="9"/>
      <c r="C209" s="9"/>
      <c r="D209" s="9"/>
      <c r="E209" s="9"/>
      <c r="F209" s="9"/>
      <c r="G209" s="9"/>
      <c r="H209" s="9"/>
      <c r="I209" s="9"/>
    </row>
    <row r="210" spans="1:9" s="175" customFormat="1">
      <c r="D210" s="9"/>
      <c r="E210" s="9"/>
      <c r="F210" s="9"/>
      <c r="G210" s="9"/>
      <c r="H210" s="9"/>
      <c r="I210" s="9"/>
    </row>
    <row r="211" spans="1:9" s="175" customFormat="1">
      <c r="D211" s="9"/>
      <c r="E211" s="9"/>
      <c r="F211" s="9"/>
      <c r="G211" s="9"/>
      <c r="H211" s="9"/>
      <c r="I211" s="9"/>
    </row>
    <row r="212" spans="1:9" s="175" customFormat="1">
      <c r="A212" s="9"/>
      <c r="B212" s="9"/>
      <c r="C212" s="9"/>
      <c r="D212" s="9"/>
      <c r="E212" s="9"/>
      <c r="F212" s="9"/>
      <c r="G212" s="9"/>
      <c r="H212" s="9"/>
      <c r="I212" s="9"/>
    </row>
    <row r="213" spans="1:9" s="175" customFormat="1">
      <c r="D213" s="9"/>
      <c r="E213" s="9"/>
      <c r="F213" s="9"/>
      <c r="G213" s="9"/>
      <c r="H213" s="9"/>
      <c r="I213" s="9"/>
    </row>
    <row r="214" spans="1:9" s="175" customFormat="1">
      <c r="D214" s="9"/>
      <c r="E214" s="9"/>
      <c r="F214" s="9"/>
      <c r="G214" s="9"/>
      <c r="H214" s="9"/>
      <c r="I214" s="9"/>
    </row>
    <row r="215" spans="1:9" s="175" customFormat="1">
      <c r="A215" s="9"/>
      <c r="B215" s="9"/>
      <c r="C215" s="9"/>
      <c r="D215" s="9"/>
      <c r="E215" s="9"/>
      <c r="F215" s="9"/>
      <c r="G215" s="9"/>
      <c r="H215" s="9"/>
      <c r="I215" s="9"/>
    </row>
    <row r="216" spans="1:9" s="175" customFormat="1">
      <c r="D216" s="9"/>
      <c r="E216" s="9"/>
      <c r="F216" s="9"/>
      <c r="G216" s="9"/>
      <c r="H216" s="9"/>
      <c r="I216" s="9"/>
    </row>
    <row r="217" spans="1:9" s="175" customFormat="1">
      <c r="D217" s="9"/>
      <c r="E217" s="9"/>
      <c r="F217" s="9"/>
      <c r="G217" s="9"/>
      <c r="H217" s="9"/>
      <c r="I217" s="9"/>
    </row>
    <row r="218" spans="1:9" s="175" customFormat="1">
      <c r="A218" s="9"/>
      <c r="B218" s="9"/>
      <c r="C218" s="9"/>
      <c r="D218" s="9"/>
      <c r="E218" s="9"/>
      <c r="F218" s="9"/>
      <c r="G218" s="9"/>
      <c r="H218" s="9"/>
      <c r="I218" s="9"/>
    </row>
    <row r="219" spans="1:9" s="175" customFormat="1">
      <c r="D219" s="9"/>
      <c r="E219" s="9"/>
      <c r="F219" s="9"/>
      <c r="G219" s="9"/>
      <c r="H219" s="9"/>
      <c r="I219" s="9"/>
    </row>
    <row r="220" spans="1:9" s="175" customFormat="1">
      <c r="D220" s="9"/>
      <c r="E220" s="9"/>
      <c r="F220" s="9"/>
      <c r="G220" s="9"/>
      <c r="H220" s="9"/>
      <c r="I220" s="9"/>
    </row>
    <row r="221" spans="1:9" s="175" customFormat="1">
      <c r="A221" s="9"/>
      <c r="B221" s="9"/>
      <c r="C221" s="9"/>
      <c r="D221" s="9"/>
      <c r="E221" s="9"/>
      <c r="F221" s="9"/>
      <c r="G221" s="9"/>
      <c r="H221" s="9"/>
      <c r="I221" s="9"/>
    </row>
    <row r="222" spans="1:9" s="175" customFormat="1">
      <c r="D222" s="9"/>
      <c r="E222" s="9"/>
      <c r="F222" s="9"/>
      <c r="G222" s="9"/>
      <c r="H222" s="9"/>
      <c r="I222" s="9"/>
    </row>
    <row r="223" spans="1:9" s="175" customFormat="1">
      <c r="D223" s="9"/>
      <c r="E223" s="9"/>
      <c r="F223" s="9"/>
      <c r="G223" s="9"/>
      <c r="H223" s="9"/>
      <c r="I223" s="9"/>
    </row>
    <row r="224" spans="1:9" s="175" customFormat="1">
      <c r="A224" s="9"/>
      <c r="B224" s="9"/>
      <c r="C224" s="9"/>
      <c r="D224" s="9"/>
      <c r="E224" s="9"/>
      <c r="F224" s="9"/>
      <c r="G224" s="9"/>
      <c r="H224" s="9"/>
      <c r="I224" s="9"/>
    </row>
    <row r="225" spans="1:9" s="175" customFormat="1">
      <c r="D225" s="9"/>
      <c r="E225" s="9"/>
      <c r="F225" s="9"/>
      <c r="G225" s="9"/>
      <c r="H225" s="9"/>
      <c r="I225" s="9"/>
    </row>
    <row r="226" spans="1:9" s="175" customFormat="1">
      <c r="D226" s="9"/>
      <c r="E226" s="9"/>
      <c r="F226" s="9"/>
      <c r="G226" s="9"/>
      <c r="H226" s="9"/>
      <c r="I226" s="9"/>
    </row>
    <row r="227" spans="1:9" s="175" customFormat="1">
      <c r="A227" s="9"/>
      <c r="B227" s="9"/>
      <c r="C227" s="9"/>
      <c r="D227" s="9"/>
      <c r="E227" s="9"/>
      <c r="F227" s="9"/>
      <c r="G227" s="9"/>
      <c r="H227" s="9"/>
      <c r="I227" s="9"/>
    </row>
    <row r="228" spans="1:9" s="175" customFormat="1">
      <c r="D228" s="9"/>
      <c r="E228" s="9"/>
      <c r="F228" s="9"/>
      <c r="G228" s="9"/>
      <c r="H228" s="9"/>
      <c r="I228" s="9"/>
    </row>
    <row r="229" spans="1:9" s="175" customFormat="1">
      <c r="D229" s="9"/>
      <c r="E229" s="9"/>
      <c r="F229" s="9"/>
      <c r="G229" s="9"/>
      <c r="H229" s="9"/>
      <c r="I229" s="9"/>
    </row>
    <row r="230" spans="1:9" s="175" customFormat="1">
      <c r="A230" s="9"/>
      <c r="B230" s="9"/>
      <c r="C230" s="9"/>
      <c r="D230" s="9"/>
      <c r="E230" s="9"/>
      <c r="F230" s="9"/>
      <c r="G230" s="9"/>
      <c r="H230" s="9"/>
      <c r="I230" s="9"/>
    </row>
    <row r="231" spans="1:9" s="175" customFormat="1">
      <c r="D231" s="9"/>
      <c r="E231" s="9"/>
      <c r="F231" s="9"/>
      <c r="G231" s="9"/>
      <c r="H231" s="9"/>
      <c r="I231" s="9"/>
    </row>
    <row r="232" spans="1:9" s="175" customFormat="1">
      <c r="D232" s="9"/>
      <c r="E232" s="9"/>
      <c r="F232" s="9"/>
      <c r="G232" s="9"/>
      <c r="H232" s="9"/>
      <c r="I232" s="9"/>
    </row>
    <row r="233" spans="1:9" s="175" customFormat="1">
      <c r="A233" s="9"/>
      <c r="B233" s="9"/>
      <c r="C233" s="9"/>
      <c r="D233" s="9"/>
      <c r="E233" s="9"/>
      <c r="F233" s="9"/>
      <c r="G233" s="9"/>
      <c r="H233" s="9"/>
      <c r="I233" s="9"/>
    </row>
    <row r="234" spans="1:9" s="175" customFormat="1">
      <c r="D234" s="9"/>
      <c r="E234" s="9"/>
      <c r="F234" s="9"/>
      <c r="G234" s="9"/>
      <c r="H234" s="9"/>
      <c r="I234" s="9"/>
    </row>
    <row r="235" spans="1:9" s="175" customFormat="1">
      <c r="D235" s="9"/>
      <c r="E235" s="9"/>
      <c r="F235" s="9"/>
      <c r="G235" s="9"/>
      <c r="H235" s="9"/>
      <c r="I235" s="9"/>
    </row>
    <row r="236" spans="1:9" s="175" customFormat="1">
      <c r="A236" s="9"/>
      <c r="B236" s="9"/>
      <c r="C236" s="9"/>
      <c r="D236" s="9"/>
      <c r="E236" s="9"/>
      <c r="F236" s="9"/>
      <c r="G236" s="9"/>
      <c r="H236" s="9"/>
      <c r="I236" s="9"/>
    </row>
    <row r="237" spans="1:9" s="175" customFormat="1">
      <c r="D237" s="9"/>
      <c r="E237" s="9"/>
      <c r="F237" s="9"/>
      <c r="G237" s="9"/>
      <c r="H237" s="9"/>
      <c r="I237" s="9"/>
    </row>
    <row r="238" spans="1:9" s="175" customFormat="1">
      <c r="D238" s="9"/>
      <c r="E238" s="9"/>
      <c r="F238" s="9"/>
      <c r="G238" s="9"/>
      <c r="H238" s="9"/>
      <c r="I238" s="9"/>
    </row>
    <row r="239" spans="1:9" s="175" customFormat="1">
      <c r="A239" s="9"/>
      <c r="B239" s="9"/>
      <c r="C239" s="9"/>
      <c r="D239" s="9"/>
      <c r="E239" s="9"/>
      <c r="F239" s="9"/>
      <c r="G239" s="9"/>
      <c r="H239" s="9"/>
      <c r="I239" s="9"/>
    </row>
    <row r="240" spans="1:9" s="175" customFormat="1">
      <c r="D240" s="9"/>
      <c r="E240" s="9"/>
      <c r="F240" s="9"/>
      <c r="G240" s="9"/>
      <c r="H240" s="9"/>
      <c r="I240" s="9"/>
    </row>
    <row r="241" spans="1:9" s="175" customFormat="1">
      <c r="D241" s="9"/>
      <c r="E241" s="9"/>
      <c r="F241" s="9"/>
      <c r="G241" s="9"/>
      <c r="H241" s="9"/>
      <c r="I241" s="9"/>
    </row>
    <row r="242" spans="1:9" s="175" customFormat="1">
      <c r="A242" s="9"/>
      <c r="B242" s="9"/>
      <c r="C242" s="9"/>
      <c r="D242" s="9"/>
      <c r="E242" s="9"/>
      <c r="F242" s="9"/>
      <c r="G242" s="9"/>
      <c r="H242" s="9"/>
      <c r="I242" s="9"/>
    </row>
    <row r="243" spans="1:9" s="175" customFormat="1">
      <c r="D243" s="9"/>
      <c r="E243" s="9"/>
      <c r="F243" s="9"/>
      <c r="G243" s="9"/>
      <c r="H243" s="9"/>
      <c r="I243" s="9"/>
    </row>
    <row r="244" spans="1:9" s="175" customFormat="1">
      <c r="D244" s="9"/>
      <c r="E244" s="9"/>
      <c r="F244" s="9"/>
      <c r="G244" s="9"/>
      <c r="H244" s="9"/>
      <c r="I244" s="9"/>
    </row>
    <row r="245" spans="1:9" s="175" customFormat="1">
      <c r="A245" s="9"/>
      <c r="B245" s="9"/>
      <c r="C245" s="9"/>
      <c r="D245" s="9"/>
      <c r="E245" s="9"/>
      <c r="F245" s="9"/>
      <c r="G245" s="9"/>
      <c r="H245" s="9"/>
      <c r="I245" s="9"/>
    </row>
    <row r="246" spans="1:9" s="175" customFormat="1">
      <c r="D246" s="9"/>
      <c r="E246" s="9"/>
      <c r="F246" s="9"/>
      <c r="G246" s="9"/>
      <c r="H246" s="9"/>
      <c r="I246" s="9"/>
    </row>
    <row r="247" spans="1:9" s="175" customFormat="1">
      <c r="A247" s="9"/>
      <c r="B247" s="9"/>
      <c r="C247" s="9"/>
      <c r="D247" s="9"/>
      <c r="E247" s="9"/>
      <c r="F247" s="9"/>
      <c r="G247" s="9"/>
      <c r="H247" s="9"/>
      <c r="I247" s="9"/>
    </row>
    <row r="248" spans="1:9" s="175" customFormat="1">
      <c r="D248" s="9"/>
      <c r="E248" s="9"/>
      <c r="F248" s="9"/>
      <c r="G248" s="9"/>
      <c r="H248" s="9"/>
      <c r="I248" s="9"/>
    </row>
    <row r="249" spans="1:9" s="175" customFormat="1">
      <c r="D249" s="9"/>
      <c r="E249" s="9"/>
      <c r="F249" s="9"/>
      <c r="G249" s="9"/>
      <c r="H249" s="9"/>
      <c r="I249" s="9"/>
    </row>
    <row r="250" spans="1:9" s="175" customFormat="1">
      <c r="A250" s="9"/>
      <c r="B250" s="9"/>
      <c r="C250" s="9"/>
      <c r="D250" s="9"/>
      <c r="E250" s="9"/>
      <c r="F250" s="9"/>
      <c r="G250" s="9"/>
      <c r="H250" s="9"/>
      <c r="I250" s="9"/>
    </row>
    <row r="251" spans="1:9" s="175" customFormat="1">
      <c r="D251" s="9"/>
      <c r="E251" s="9"/>
      <c r="F251" s="9"/>
      <c r="G251" s="9"/>
      <c r="H251" s="9"/>
      <c r="I251" s="9"/>
    </row>
    <row r="252" spans="1:9" s="175" customFormat="1">
      <c r="D252" s="9"/>
      <c r="E252" s="9"/>
      <c r="F252" s="9"/>
      <c r="G252" s="9"/>
      <c r="H252" s="9"/>
      <c r="I252" s="9"/>
    </row>
    <row r="253" spans="1:9" s="175" customFormat="1">
      <c r="A253" s="9"/>
      <c r="B253" s="9"/>
      <c r="C253" s="9"/>
      <c r="D253" s="9"/>
      <c r="E253" s="9"/>
      <c r="F253" s="9"/>
      <c r="G253" s="9"/>
      <c r="H253" s="9"/>
      <c r="I253" s="9"/>
    </row>
    <row r="254" spans="1:9" s="175" customFormat="1">
      <c r="D254" s="9"/>
      <c r="E254" s="9"/>
      <c r="F254" s="9"/>
      <c r="G254" s="9"/>
      <c r="H254" s="9"/>
      <c r="I254" s="9"/>
    </row>
    <row r="255" spans="1:9" s="175" customFormat="1">
      <c r="D255" s="9"/>
      <c r="E255" s="9"/>
      <c r="F255" s="9"/>
      <c r="G255" s="9"/>
      <c r="H255" s="9"/>
      <c r="I255" s="9"/>
    </row>
    <row r="256" spans="1:9" s="175" customFormat="1">
      <c r="A256" s="9"/>
      <c r="B256" s="9"/>
      <c r="C256" s="9"/>
      <c r="D256" s="9"/>
      <c r="E256" s="9"/>
      <c r="F256" s="9"/>
      <c r="G256" s="9"/>
      <c r="H256" s="9"/>
      <c r="I256" s="9"/>
    </row>
    <row r="257" spans="1:9" s="175" customFormat="1">
      <c r="D257" s="9"/>
      <c r="E257" s="9"/>
      <c r="F257" s="9"/>
      <c r="G257" s="9"/>
      <c r="H257" s="9"/>
      <c r="I257" s="9"/>
    </row>
    <row r="258" spans="1:9" s="175" customFormat="1">
      <c r="D258" s="9"/>
      <c r="E258" s="9"/>
      <c r="F258" s="9"/>
      <c r="G258" s="9"/>
      <c r="H258" s="9"/>
      <c r="I258" s="9"/>
    </row>
    <row r="259" spans="1:9" s="175" customFormat="1">
      <c r="A259" s="9"/>
      <c r="B259" s="9"/>
      <c r="C259" s="9"/>
      <c r="D259" s="9"/>
      <c r="E259" s="9"/>
      <c r="F259" s="9"/>
      <c r="G259" s="9"/>
      <c r="H259" s="9"/>
      <c r="I259" s="9"/>
    </row>
    <row r="260" spans="1:9" s="175" customFormat="1">
      <c r="D260" s="9"/>
      <c r="E260" s="9"/>
      <c r="F260" s="9"/>
      <c r="G260" s="9"/>
      <c r="H260" s="9"/>
      <c r="I260" s="9"/>
    </row>
    <row r="261" spans="1:9" s="175" customFormat="1">
      <c r="D261" s="9"/>
      <c r="E261" s="9"/>
      <c r="F261" s="9"/>
      <c r="G261" s="9"/>
      <c r="H261" s="9"/>
      <c r="I261" s="9"/>
    </row>
    <row r="262" spans="1:9" s="175" customFormat="1">
      <c r="A262" s="9"/>
      <c r="B262" s="9"/>
      <c r="C262" s="9"/>
      <c r="D262" s="9"/>
      <c r="E262" s="9"/>
      <c r="F262" s="9"/>
      <c r="G262" s="9"/>
      <c r="H262" s="9"/>
      <c r="I262" s="9"/>
    </row>
    <row r="263" spans="1:9" s="175" customFormat="1">
      <c r="D263" s="9"/>
      <c r="E263" s="9"/>
      <c r="F263" s="9"/>
      <c r="G263" s="9"/>
      <c r="H263" s="9"/>
      <c r="I263" s="9"/>
    </row>
    <row r="264" spans="1:9" s="175" customFormat="1">
      <c r="D264" s="9"/>
      <c r="E264" s="9"/>
      <c r="F264" s="9"/>
      <c r="G264" s="9"/>
      <c r="H264" s="9"/>
      <c r="I264" s="9"/>
    </row>
    <row r="265" spans="1:9" s="175" customFormat="1">
      <c r="A265" s="9"/>
      <c r="B265" s="9"/>
      <c r="C265" s="9"/>
      <c r="D265" s="9"/>
      <c r="E265" s="9"/>
      <c r="F265" s="9"/>
      <c r="G265" s="9"/>
      <c r="H265" s="9"/>
      <c r="I265" s="9"/>
    </row>
    <row r="266" spans="1:9" s="175" customFormat="1">
      <c r="D266" s="9"/>
      <c r="E266" s="9"/>
      <c r="F266" s="9"/>
      <c r="G266" s="9"/>
      <c r="H266" s="9"/>
      <c r="I266" s="9"/>
    </row>
    <row r="267" spans="1:9" s="175" customFormat="1">
      <c r="D267" s="9"/>
      <c r="E267" s="9"/>
      <c r="F267" s="9"/>
      <c r="G267" s="9"/>
      <c r="H267" s="9"/>
      <c r="I267" s="9"/>
    </row>
    <row r="268" spans="1:9" s="175" customFormat="1">
      <c r="A268" s="9"/>
      <c r="B268" s="9"/>
      <c r="C268" s="9"/>
      <c r="D268" s="9"/>
      <c r="E268" s="9"/>
      <c r="F268" s="9"/>
      <c r="G268" s="9"/>
      <c r="H268" s="9"/>
      <c r="I268" s="9"/>
    </row>
    <row r="269" spans="1:9" s="175" customFormat="1">
      <c r="D269" s="9"/>
      <c r="E269" s="9"/>
      <c r="F269" s="9"/>
      <c r="G269" s="9"/>
      <c r="H269" s="9"/>
      <c r="I269" s="9"/>
    </row>
    <row r="270" spans="1:9" s="175" customFormat="1">
      <c r="D270" s="9"/>
      <c r="E270" s="9"/>
      <c r="F270" s="9"/>
      <c r="G270" s="9"/>
      <c r="H270" s="9"/>
      <c r="I270" s="9"/>
    </row>
    <row r="271" spans="1:9" s="175" customFormat="1">
      <c r="A271" s="9"/>
      <c r="B271" s="9"/>
      <c r="C271" s="9"/>
      <c r="D271" s="9"/>
      <c r="E271" s="9"/>
      <c r="F271" s="9"/>
      <c r="G271" s="9"/>
      <c r="H271" s="9"/>
      <c r="I271" s="9"/>
    </row>
    <row r="272" spans="1:9" s="175" customFormat="1">
      <c r="D272" s="9"/>
      <c r="E272" s="9"/>
      <c r="F272" s="9"/>
      <c r="G272" s="9"/>
      <c r="H272" s="9"/>
      <c r="I272" s="9"/>
    </row>
    <row r="273" spans="1:9" s="175" customFormat="1">
      <c r="D273" s="9"/>
      <c r="E273" s="9"/>
      <c r="F273" s="9"/>
      <c r="G273" s="9"/>
      <c r="H273" s="9"/>
      <c r="I273" s="9"/>
    </row>
    <row r="274" spans="1:9" s="175" customFormat="1">
      <c r="A274" s="9"/>
      <c r="B274" s="9"/>
      <c r="C274" s="9"/>
      <c r="D274" s="9"/>
      <c r="E274" s="9"/>
      <c r="F274" s="9"/>
      <c r="G274" s="9"/>
      <c r="H274" s="9"/>
      <c r="I274" s="9"/>
    </row>
    <row r="275" spans="1:9" s="175" customFormat="1">
      <c r="D275" s="9"/>
      <c r="E275" s="9"/>
      <c r="F275" s="9"/>
      <c r="G275" s="9"/>
      <c r="H275" s="9"/>
      <c r="I275" s="9"/>
    </row>
    <row r="276" spans="1:9" s="175" customFormat="1">
      <c r="D276" s="9"/>
      <c r="E276" s="9"/>
      <c r="F276" s="9"/>
      <c r="G276" s="9"/>
      <c r="H276" s="9"/>
      <c r="I276" s="9"/>
    </row>
    <row r="277" spans="1:9" s="175" customFormat="1">
      <c r="A277" s="9"/>
      <c r="B277" s="9"/>
      <c r="C277" s="9"/>
      <c r="D277" s="9"/>
      <c r="E277" s="9"/>
      <c r="F277" s="9"/>
      <c r="G277" s="9"/>
      <c r="H277" s="9"/>
      <c r="I277" s="9"/>
    </row>
    <row r="278" spans="1:9" s="175" customFormat="1">
      <c r="D278" s="9"/>
      <c r="E278" s="9"/>
      <c r="F278" s="9"/>
      <c r="G278" s="9"/>
      <c r="H278" s="9"/>
      <c r="I278" s="9"/>
    </row>
    <row r="279" spans="1:9" s="175" customFormat="1">
      <c r="D279" s="9"/>
      <c r="E279" s="9"/>
      <c r="F279" s="9"/>
      <c r="G279" s="9"/>
      <c r="H279" s="9"/>
      <c r="I279" s="9"/>
    </row>
    <row r="280" spans="1:9" s="175" customFormat="1">
      <c r="A280" s="9"/>
      <c r="B280" s="9"/>
      <c r="C280" s="9"/>
      <c r="D280" s="9"/>
      <c r="E280" s="9"/>
      <c r="F280" s="9"/>
      <c r="G280" s="9"/>
      <c r="H280" s="9"/>
      <c r="I280" s="9"/>
    </row>
    <row r="281" spans="1:9" s="175" customFormat="1">
      <c r="D281" s="9"/>
      <c r="E281" s="9"/>
      <c r="F281" s="9"/>
      <c r="G281" s="9"/>
      <c r="H281" s="9"/>
      <c r="I281" s="9"/>
    </row>
    <row r="282" spans="1:9" s="175" customFormat="1">
      <c r="D282" s="9"/>
      <c r="E282" s="9"/>
      <c r="F282" s="9"/>
      <c r="G282" s="9"/>
      <c r="H282" s="9"/>
      <c r="I282" s="9"/>
    </row>
    <row r="283" spans="1:9" s="175" customFormat="1">
      <c r="A283" s="9"/>
      <c r="B283" s="9"/>
      <c r="C283" s="9"/>
      <c r="D283" s="9"/>
      <c r="E283" s="9"/>
      <c r="F283" s="9"/>
      <c r="G283" s="9"/>
      <c r="H283" s="9"/>
      <c r="I283" s="9"/>
    </row>
    <row r="284" spans="1:9" s="175" customFormat="1">
      <c r="D284" s="9"/>
      <c r="E284" s="9"/>
      <c r="F284" s="9"/>
      <c r="G284" s="9"/>
      <c r="H284" s="9"/>
      <c r="I284" s="9"/>
    </row>
    <row r="285" spans="1:9" s="175" customFormat="1">
      <c r="D285" s="9"/>
      <c r="E285" s="9"/>
      <c r="F285" s="9"/>
      <c r="G285" s="9"/>
      <c r="H285" s="9"/>
      <c r="I285" s="9"/>
    </row>
    <row r="286" spans="1:9" s="175" customFormat="1">
      <c r="A286" s="9"/>
      <c r="B286" s="9"/>
      <c r="C286" s="9"/>
      <c r="D286" s="9"/>
      <c r="E286" s="9"/>
      <c r="F286" s="9"/>
      <c r="G286" s="9"/>
      <c r="H286" s="9"/>
      <c r="I286" s="9"/>
    </row>
    <row r="287" spans="1:9" s="175" customFormat="1">
      <c r="D287" s="9"/>
      <c r="E287" s="9"/>
      <c r="F287" s="9"/>
      <c r="G287" s="9"/>
      <c r="H287" s="9"/>
      <c r="I287" s="9"/>
    </row>
    <row r="288" spans="1:9" s="175" customFormat="1">
      <c r="D288" s="9"/>
      <c r="E288" s="9"/>
      <c r="F288" s="9"/>
      <c r="G288" s="9"/>
      <c r="H288" s="9"/>
      <c r="I288" s="9"/>
    </row>
    <row r="289" spans="1:9" s="175" customFormat="1">
      <c r="A289" s="9"/>
      <c r="B289" s="9"/>
      <c r="C289" s="9"/>
      <c r="D289" s="9"/>
      <c r="E289" s="9"/>
      <c r="F289" s="9"/>
      <c r="G289" s="9"/>
      <c r="H289" s="9"/>
      <c r="I289" s="9"/>
    </row>
    <row r="290" spans="1:9" s="175" customFormat="1">
      <c r="D290" s="9"/>
      <c r="E290" s="9"/>
      <c r="F290" s="9"/>
      <c r="G290" s="9"/>
      <c r="H290" s="9"/>
      <c r="I290" s="9"/>
    </row>
    <row r="291" spans="1:9" s="175" customFormat="1">
      <c r="D291" s="9"/>
      <c r="E291" s="9"/>
      <c r="F291" s="9"/>
      <c r="G291" s="9"/>
      <c r="H291" s="9"/>
      <c r="I291" s="9"/>
    </row>
    <row r="292" spans="1:9" s="175" customFormat="1">
      <c r="A292" s="9"/>
      <c r="B292" s="9"/>
      <c r="C292" s="9"/>
      <c r="D292" s="9"/>
      <c r="E292" s="9"/>
      <c r="F292" s="9"/>
      <c r="G292" s="9"/>
      <c r="H292" s="9"/>
      <c r="I292" s="9"/>
    </row>
    <row r="293" spans="1:9" s="175" customFormat="1">
      <c r="D293" s="9"/>
      <c r="E293" s="9"/>
      <c r="F293" s="9"/>
      <c r="G293" s="9"/>
      <c r="H293" s="9"/>
      <c r="I293" s="9"/>
    </row>
    <row r="294" spans="1:9" s="175" customFormat="1">
      <c r="D294" s="9"/>
      <c r="E294" s="9"/>
      <c r="F294" s="9"/>
      <c r="G294" s="9"/>
      <c r="H294" s="9"/>
      <c r="I294" s="9"/>
    </row>
    <row r="295" spans="1:9" s="175" customFormat="1">
      <c r="A295" s="9"/>
      <c r="B295" s="9"/>
      <c r="C295" s="9"/>
      <c r="D295" s="9"/>
      <c r="E295" s="9"/>
      <c r="F295" s="9"/>
      <c r="G295" s="9"/>
      <c r="H295" s="9"/>
      <c r="I295" s="9"/>
    </row>
    <row r="296" spans="1:9" s="175" customFormat="1">
      <c r="D296" s="9"/>
      <c r="E296" s="9"/>
      <c r="F296" s="9"/>
      <c r="G296" s="9"/>
      <c r="H296" s="9"/>
      <c r="I296" s="9"/>
    </row>
    <row r="297" spans="1:9" s="175" customFormat="1">
      <c r="D297" s="9"/>
      <c r="E297" s="9"/>
      <c r="F297" s="9"/>
      <c r="G297" s="9"/>
      <c r="H297" s="9"/>
      <c r="I297" s="9"/>
    </row>
    <row r="298" spans="1:9" s="175" customFormat="1">
      <c r="A298" s="9"/>
      <c r="B298" s="9"/>
      <c r="C298" s="9"/>
      <c r="D298" s="9"/>
      <c r="E298" s="9"/>
      <c r="F298" s="9"/>
      <c r="G298" s="9"/>
      <c r="H298" s="9"/>
      <c r="I298" s="9"/>
    </row>
    <row r="299" spans="1:9" s="175" customFormat="1">
      <c r="D299" s="9"/>
      <c r="E299" s="9"/>
      <c r="F299" s="9"/>
      <c r="G299" s="9"/>
      <c r="H299" s="9"/>
      <c r="I299" s="9"/>
    </row>
    <row r="300" spans="1:9" s="175" customFormat="1">
      <c r="D300" s="9"/>
      <c r="E300" s="9"/>
      <c r="F300" s="9"/>
      <c r="G300" s="9"/>
      <c r="H300" s="9"/>
      <c r="I300" s="9"/>
    </row>
    <row r="301" spans="1:9" s="175" customFormat="1">
      <c r="A301" s="9"/>
      <c r="B301" s="9"/>
      <c r="C301" s="9"/>
      <c r="D301" s="9"/>
      <c r="E301" s="9"/>
      <c r="F301" s="9"/>
      <c r="G301" s="9"/>
      <c r="H301" s="9"/>
      <c r="I301" s="9"/>
    </row>
    <row r="302" spans="1:9" s="175" customFormat="1">
      <c r="D302" s="9"/>
      <c r="E302" s="9"/>
      <c r="F302" s="9"/>
      <c r="G302" s="9"/>
      <c r="H302" s="9"/>
      <c r="I302" s="9"/>
    </row>
    <row r="303" spans="1:9" s="175" customFormat="1">
      <c r="D303" s="9"/>
      <c r="E303" s="9"/>
      <c r="F303" s="9"/>
      <c r="G303" s="9"/>
      <c r="H303" s="9"/>
      <c r="I303" s="9"/>
    </row>
    <row r="304" spans="1:9" s="175" customFormat="1">
      <c r="A304" s="9"/>
      <c r="B304" s="9"/>
      <c r="C304" s="9"/>
      <c r="D304" s="9"/>
      <c r="E304" s="9"/>
      <c r="F304" s="9"/>
      <c r="G304" s="9"/>
      <c r="H304" s="9"/>
      <c r="I304" s="9"/>
    </row>
    <row r="305" spans="1:9" s="175" customFormat="1">
      <c r="D305" s="9"/>
      <c r="E305" s="9"/>
      <c r="F305" s="9"/>
      <c r="G305" s="9"/>
      <c r="H305" s="9"/>
      <c r="I305" s="9"/>
    </row>
    <row r="306" spans="1:9" s="175" customFormat="1">
      <c r="D306" s="9"/>
      <c r="E306" s="9"/>
      <c r="F306" s="9"/>
      <c r="G306" s="9"/>
      <c r="H306" s="9"/>
      <c r="I306" s="9"/>
    </row>
    <row r="307" spans="1:9" s="175" customFormat="1">
      <c r="A307" s="9"/>
      <c r="B307" s="9"/>
      <c r="C307" s="9"/>
      <c r="D307" s="9"/>
      <c r="E307" s="9"/>
      <c r="F307" s="9"/>
      <c r="G307" s="9"/>
      <c r="H307" s="9"/>
      <c r="I307" s="9"/>
    </row>
    <row r="308" spans="1:9" s="175" customFormat="1">
      <c r="D308" s="9"/>
      <c r="E308" s="9"/>
      <c r="F308" s="9"/>
      <c r="G308" s="9"/>
      <c r="H308" s="9"/>
      <c r="I308" s="9"/>
    </row>
    <row r="309" spans="1:9" s="175" customFormat="1">
      <c r="D309" s="9"/>
      <c r="E309" s="9"/>
      <c r="F309" s="9"/>
      <c r="G309" s="9"/>
      <c r="H309" s="9"/>
      <c r="I309" s="9"/>
    </row>
    <row r="310" spans="1:9" s="175" customFormat="1">
      <c r="A310" s="9"/>
      <c r="B310" s="9"/>
      <c r="C310" s="9"/>
      <c r="D310" s="9"/>
      <c r="E310" s="9"/>
      <c r="F310" s="9"/>
      <c r="G310" s="9"/>
      <c r="H310" s="9"/>
      <c r="I310" s="9"/>
    </row>
    <row r="311" spans="1:9" s="175" customFormat="1">
      <c r="D311" s="9"/>
      <c r="E311" s="9"/>
      <c r="F311" s="9"/>
      <c r="G311" s="9"/>
      <c r="H311" s="9"/>
      <c r="I311" s="9"/>
    </row>
    <row r="312" spans="1:9" s="175" customFormat="1">
      <c r="D312" s="9"/>
      <c r="E312" s="9"/>
      <c r="F312" s="9"/>
      <c r="G312" s="9"/>
      <c r="H312" s="9"/>
      <c r="I312" s="9"/>
    </row>
    <row r="313" spans="1:9" s="175" customFormat="1">
      <c r="A313" s="9"/>
      <c r="B313" s="9"/>
      <c r="C313" s="9"/>
      <c r="D313" s="9"/>
      <c r="E313" s="9"/>
      <c r="F313" s="9"/>
      <c r="G313" s="9"/>
      <c r="H313" s="9"/>
      <c r="I313" s="9"/>
    </row>
    <row r="314" spans="1:9" s="175" customFormat="1">
      <c r="D314" s="9"/>
      <c r="E314" s="9"/>
      <c r="F314" s="9"/>
      <c r="G314" s="9"/>
      <c r="H314" s="9"/>
      <c r="I314" s="9"/>
    </row>
    <row r="315" spans="1:9" s="175" customFormat="1">
      <c r="D315" s="9"/>
      <c r="E315" s="9"/>
      <c r="F315" s="9"/>
      <c r="G315" s="9"/>
      <c r="H315" s="9"/>
      <c r="I315" s="9"/>
    </row>
    <row r="316" spans="1:9" s="175" customFormat="1">
      <c r="A316" s="9"/>
      <c r="B316" s="9"/>
      <c r="C316" s="9"/>
      <c r="D316" s="9"/>
      <c r="E316" s="9"/>
      <c r="F316" s="9"/>
      <c r="G316" s="9"/>
      <c r="H316" s="9"/>
      <c r="I316" s="9"/>
    </row>
    <row r="317" spans="1:9" s="175" customFormat="1">
      <c r="D317" s="9"/>
      <c r="E317" s="9"/>
      <c r="F317" s="9"/>
      <c r="G317" s="9"/>
      <c r="H317" s="9"/>
      <c r="I317" s="9"/>
    </row>
    <row r="318" spans="1:9" s="175" customFormat="1">
      <c r="D318" s="9"/>
      <c r="E318" s="9"/>
      <c r="F318" s="9"/>
      <c r="G318" s="9"/>
      <c r="H318" s="9"/>
      <c r="I318" s="9"/>
    </row>
    <row r="319" spans="1:9" s="175" customFormat="1">
      <c r="A319" s="9"/>
      <c r="B319" s="9"/>
      <c r="C319" s="9"/>
      <c r="D319" s="9"/>
      <c r="E319" s="9"/>
      <c r="F319" s="9"/>
      <c r="G319" s="9"/>
      <c r="H319" s="9"/>
      <c r="I319" s="9"/>
    </row>
    <row r="320" spans="1:9" s="175" customFormat="1">
      <c r="D320" s="9"/>
      <c r="E320" s="9"/>
      <c r="F320" s="9"/>
      <c r="G320" s="9"/>
      <c r="H320" s="9"/>
      <c r="I320" s="9"/>
    </row>
    <row r="321" spans="1:9" s="175" customFormat="1">
      <c r="A321" s="9"/>
      <c r="B321" s="9"/>
      <c r="C321" s="9"/>
      <c r="D321" s="9"/>
      <c r="E321" s="9"/>
      <c r="F321" s="9"/>
      <c r="G321" s="9"/>
      <c r="H321" s="9"/>
      <c r="I321" s="9"/>
    </row>
    <row r="322" spans="1:9" s="175" customFormat="1">
      <c r="D322" s="9"/>
      <c r="E322" s="9"/>
      <c r="F322" s="9"/>
      <c r="G322" s="9"/>
      <c r="H322" s="9"/>
      <c r="I322" s="9"/>
    </row>
    <row r="323" spans="1:9" s="175" customFormat="1">
      <c r="D323" s="9"/>
      <c r="E323" s="9"/>
      <c r="F323" s="9"/>
      <c r="G323" s="9"/>
      <c r="H323" s="9"/>
      <c r="I323" s="9"/>
    </row>
    <row r="324" spans="1:9" s="175" customFormat="1">
      <c r="A324" s="9"/>
      <c r="B324" s="9"/>
      <c r="C324" s="9"/>
      <c r="D324" s="9"/>
      <c r="E324" s="9"/>
      <c r="F324" s="9"/>
      <c r="G324" s="9"/>
      <c r="H324" s="9"/>
      <c r="I324" s="9"/>
    </row>
    <row r="325" spans="1:9" s="175" customFormat="1">
      <c r="D325" s="9"/>
      <c r="E325" s="9"/>
      <c r="F325" s="9"/>
      <c r="G325" s="9"/>
      <c r="H325" s="9"/>
      <c r="I325" s="9"/>
    </row>
    <row r="326" spans="1:9" s="175" customFormat="1">
      <c r="D326" s="9"/>
      <c r="E326" s="9"/>
      <c r="F326" s="9"/>
      <c r="G326" s="9"/>
      <c r="H326" s="9"/>
      <c r="I326" s="9"/>
    </row>
    <row r="327" spans="1:9" s="175" customFormat="1">
      <c r="A327" s="9"/>
      <c r="B327" s="9"/>
      <c r="C327" s="9"/>
      <c r="D327" s="9"/>
      <c r="E327" s="9"/>
      <c r="F327" s="9"/>
      <c r="G327" s="9"/>
      <c r="H327" s="9"/>
      <c r="I327" s="9"/>
    </row>
    <row r="328" spans="1:9" s="175" customFormat="1">
      <c r="D328" s="9"/>
      <c r="E328" s="9"/>
      <c r="F328" s="9"/>
      <c r="G328" s="9"/>
      <c r="H328" s="9"/>
      <c r="I328" s="9"/>
    </row>
    <row r="329" spans="1:9" s="175" customFormat="1">
      <c r="D329" s="9"/>
      <c r="E329" s="9"/>
      <c r="F329" s="9"/>
      <c r="G329" s="9"/>
      <c r="H329" s="9"/>
      <c r="I329" s="9"/>
    </row>
    <row r="330" spans="1:9" s="175" customFormat="1">
      <c r="A330" s="9"/>
      <c r="B330" s="9"/>
      <c r="C330" s="9"/>
      <c r="D330" s="9"/>
      <c r="E330" s="9"/>
      <c r="F330" s="9"/>
      <c r="G330" s="9"/>
      <c r="H330" s="9"/>
      <c r="I330" s="9"/>
    </row>
    <row r="331" spans="1:9" s="175" customFormat="1">
      <c r="D331" s="9"/>
      <c r="E331" s="9"/>
      <c r="F331" s="9"/>
      <c r="G331" s="9"/>
      <c r="H331" s="9"/>
      <c r="I331" s="9"/>
    </row>
    <row r="332" spans="1:9" s="175" customFormat="1">
      <c r="D332" s="9"/>
      <c r="E332" s="9"/>
      <c r="F332" s="9"/>
      <c r="G332" s="9"/>
      <c r="H332" s="9"/>
      <c r="I332" s="9"/>
    </row>
    <row r="333" spans="1:9" s="175" customFormat="1">
      <c r="A333" s="9"/>
      <c r="B333" s="9"/>
      <c r="C333" s="9"/>
      <c r="D333" s="9"/>
      <c r="E333" s="9"/>
      <c r="F333" s="9"/>
      <c r="G333" s="9"/>
      <c r="H333" s="9"/>
      <c r="I333" s="9"/>
    </row>
    <row r="334" spans="1:9" s="175" customFormat="1">
      <c r="D334" s="9"/>
      <c r="E334" s="9"/>
      <c r="F334" s="9"/>
      <c r="G334" s="9"/>
      <c r="H334" s="9"/>
      <c r="I334" s="9"/>
    </row>
    <row r="335" spans="1:9" s="175" customFormat="1">
      <c r="D335" s="9"/>
      <c r="E335" s="9"/>
      <c r="F335" s="9"/>
      <c r="G335" s="9"/>
      <c r="H335" s="9"/>
      <c r="I335" s="9"/>
    </row>
    <row r="336" spans="1:9" s="175" customFormat="1">
      <c r="A336" s="9"/>
      <c r="B336" s="9"/>
      <c r="C336" s="9"/>
      <c r="D336" s="9"/>
      <c r="E336" s="9"/>
      <c r="F336" s="9"/>
      <c r="G336" s="9"/>
      <c r="H336" s="9"/>
      <c r="I336" s="9"/>
    </row>
    <row r="337" spans="1:9" s="175" customFormat="1">
      <c r="D337" s="9"/>
      <c r="E337" s="9"/>
      <c r="F337" s="9"/>
      <c r="G337" s="9"/>
      <c r="H337" s="9"/>
      <c r="I337" s="9"/>
    </row>
    <row r="338" spans="1:9" s="175" customFormat="1">
      <c r="D338" s="9"/>
      <c r="E338" s="9"/>
      <c r="F338" s="9"/>
      <c r="G338" s="9"/>
      <c r="H338" s="9"/>
      <c r="I338" s="9"/>
    </row>
    <row r="339" spans="1:9" s="175" customFormat="1">
      <c r="A339" s="9"/>
      <c r="B339" s="9"/>
      <c r="C339" s="9"/>
      <c r="D339" s="9"/>
      <c r="E339" s="9"/>
      <c r="F339" s="9"/>
      <c r="G339" s="9"/>
      <c r="H339" s="9"/>
      <c r="I339" s="9"/>
    </row>
    <row r="340" spans="1:9" s="175" customFormat="1">
      <c r="D340" s="9"/>
      <c r="E340" s="9"/>
      <c r="F340" s="9"/>
      <c r="G340" s="9"/>
      <c r="H340" s="9"/>
      <c r="I340" s="9"/>
    </row>
    <row r="341" spans="1:9" s="175" customFormat="1">
      <c r="D341" s="9"/>
      <c r="E341" s="9"/>
      <c r="F341" s="9"/>
      <c r="G341" s="9"/>
      <c r="H341" s="9"/>
      <c r="I341" s="9"/>
    </row>
    <row r="342" spans="1:9" s="175" customFormat="1">
      <c r="A342" s="9"/>
      <c r="B342" s="9"/>
      <c r="C342" s="9"/>
      <c r="D342" s="9"/>
      <c r="E342" s="9"/>
      <c r="F342" s="9"/>
      <c r="G342" s="9"/>
      <c r="H342" s="9"/>
      <c r="I342" s="9"/>
    </row>
    <row r="343" spans="1:9" s="175" customFormat="1">
      <c r="D343" s="9"/>
      <c r="E343" s="9"/>
      <c r="F343" s="9"/>
      <c r="G343" s="9"/>
      <c r="H343" s="9"/>
      <c r="I343" s="9"/>
    </row>
    <row r="344" spans="1:9" s="175" customFormat="1">
      <c r="D344" s="9"/>
      <c r="E344" s="9"/>
      <c r="F344" s="9"/>
      <c r="G344" s="9"/>
      <c r="H344" s="9"/>
      <c r="I344" s="9"/>
    </row>
    <row r="345" spans="1:9" s="175" customFormat="1">
      <c r="A345" s="9"/>
      <c r="B345" s="9"/>
      <c r="C345" s="9"/>
      <c r="D345" s="9"/>
      <c r="E345" s="9"/>
      <c r="F345" s="9"/>
      <c r="G345" s="9"/>
      <c r="H345" s="9"/>
      <c r="I345" s="9"/>
    </row>
    <row r="346" spans="1:9" s="175" customFormat="1">
      <c r="D346" s="9"/>
      <c r="E346" s="9"/>
      <c r="F346" s="9"/>
      <c r="G346" s="9"/>
      <c r="H346" s="9"/>
      <c r="I346" s="9"/>
    </row>
    <row r="347" spans="1:9" s="175" customFormat="1">
      <c r="D347" s="9"/>
      <c r="E347" s="9"/>
      <c r="F347" s="9"/>
      <c r="G347" s="9"/>
      <c r="H347" s="9"/>
      <c r="I347" s="9"/>
    </row>
    <row r="348" spans="1:9" s="175" customFormat="1">
      <c r="A348" s="9"/>
      <c r="B348" s="9"/>
      <c r="C348" s="9"/>
      <c r="D348" s="9"/>
      <c r="E348" s="9"/>
      <c r="F348" s="9"/>
      <c r="G348" s="9"/>
      <c r="H348" s="9"/>
      <c r="I348" s="9"/>
    </row>
    <row r="349" spans="1:9" s="175" customFormat="1">
      <c r="D349" s="9"/>
      <c r="E349" s="9"/>
      <c r="F349" s="9"/>
      <c r="G349" s="9"/>
      <c r="H349" s="9"/>
      <c r="I349" s="9"/>
    </row>
    <row r="350" spans="1:9" s="175" customFormat="1">
      <c r="D350" s="9"/>
      <c r="E350" s="9"/>
      <c r="F350" s="9"/>
      <c r="G350" s="9"/>
      <c r="H350" s="9"/>
      <c r="I350" s="9"/>
    </row>
    <row r="351" spans="1:9" s="175" customFormat="1">
      <c r="A351" s="9"/>
      <c r="B351" s="9"/>
      <c r="C351" s="9"/>
      <c r="D351" s="9"/>
      <c r="E351" s="9"/>
      <c r="F351" s="9"/>
      <c r="G351" s="9"/>
      <c r="H351" s="9"/>
      <c r="I351" s="9"/>
    </row>
    <row r="352" spans="1:9" s="175" customFormat="1">
      <c r="D352" s="9"/>
      <c r="E352" s="9"/>
      <c r="F352" s="9"/>
      <c r="G352" s="9"/>
      <c r="H352" s="9"/>
      <c r="I352" s="9"/>
    </row>
    <row r="353" spans="1:9" s="175" customFormat="1">
      <c r="D353" s="9"/>
      <c r="E353" s="9"/>
      <c r="F353" s="9"/>
      <c r="G353" s="9"/>
      <c r="H353" s="9"/>
      <c r="I353" s="9"/>
    </row>
    <row r="354" spans="1:9" s="175" customFormat="1">
      <c r="A354" s="9"/>
      <c r="B354" s="9"/>
      <c r="C354" s="9"/>
      <c r="D354" s="9"/>
      <c r="E354" s="9"/>
      <c r="F354" s="9"/>
      <c r="G354" s="9"/>
      <c r="H354" s="9"/>
      <c r="I354" s="9"/>
    </row>
    <row r="355" spans="1:9" s="175" customFormat="1">
      <c r="D355" s="9"/>
      <c r="E355" s="9"/>
      <c r="F355" s="9"/>
      <c r="G355" s="9"/>
      <c r="H355" s="9"/>
      <c r="I355" s="9"/>
    </row>
    <row r="356" spans="1:9" s="175" customFormat="1">
      <c r="D356" s="9"/>
      <c r="E356" s="9"/>
      <c r="F356" s="9"/>
      <c r="G356" s="9"/>
      <c r="H356" s="9"/>
      <c r="I356" s="9"/>
    </row>
    <row r="357" spans="1:9" s="175" customFormat="1">
      <c r="A357" s="9"/>
      <c r="B357" s="9"/>
      <c r="C357" s="9"/>
      <c r="D357" s="9"/>
      <c r="E357" s="9"/>
      <c r="F357" s="9"/>
      <c r="G357" s="9"/>
      <c r="H357" s="9"/>
      <c r="I357" s="9"/>
    </row>
    <row r="358" spans="1:9" s="175" customFormat="1">
      <c r="D358" s="9"/>
      <c r="E358" s="9"/>
      <c r="F358" s="9"/>
      <c r="G358" s="9"/>
      <c r="H358" s="9"/>
      <c r="I358" s="9"/>
    </row>
    <row r="359" spans="1:9" s="175" customFormat="1">
      <c r="D359" s="9"/>
      <c r="E359" s="9"/>
      <c r="F359" s="9"/>
      <c r="G359" s="9"/>
      <c r="H359" s="9"/>
      <c r="I359" s="9"/>
    </row>
    <row r="360" spans="1:9" s="175" customFormat="1">
      <c r="A360" s="9"/>
      <c r="B360" s="9"/>
      <c r="C360" s="9"/>
      <c r="D360" s="9"/>
      <c r="E360" s="9"/>
      <c r="F360" s="9"/>
      <c r="G360" s="9"/>
      <c r="H360" s="9"/>
      <c r="I360" s="9"/>
    </row>
    <row r="361" spans="1:9" s="175" customFormat="1">
      <c r="D361" s="9"/>
      <c r="E361" s="9"/>
      <c r="F361" s="9"/>
      <c r="G361" s="9"/>
      <c r="H361" s="9"/>
      <c r="I361" s="9"/>
    </row>
    <row r="362" spans="1:9" s="175" customFormat="1">
      <c r="D362" s="9"/>
      <c r="E362" s="9"/>
      <c r="F362" s="9"/>
      <c r="G362" s="9"/>
      <c r="H362" s="9"/>
      <c r="I362" s="9"/>
    </row>
    <row r="363" spans="1:9" s="175" customFormat="1">
      <c r="A363" s="9"/>
      <c r="B363" s="9"/>
      <c r="C363" s="9"/>
      <c r="D363" s="9"/>
      <c r="E363" s="9"/>
      <c r="F363" s="9"/>
      <c r="G363" s="9"/>
      <c r="H363" s="9"/>
      <c r="I363" s="9"/>
    </row>
    <row r="364" spans="1:9" s="175" customFormat="1">
      <c r="D364" s="9"/>
      <c r="E364" s="9"/>
      <c r="F364" s="9"/>
      <c r="G364" s="9"/>
      <c r="H364" s="9"/>
      <c r="I364" s="9"/>
    </row>
    <row r="365" spans="1:9" s="175" customFormat="1">
      <c r="D365" s="9"/>
      <c r="E365" s="9"/>
      <c r="F365" s="9"/>
      <c r="G365" s="9"/>
      <c r="H365" s="9"/>
      <c r="I365" s="9"/>
    </row>
    <row r="366" spans="1:9" s="175" customFormat="1">
      <c r="A366" s="9"/>
      <c r="B366" s="9"/>
      <c r="C366" s="9"/>
      <c r="D366" s="9"/>
      <c r="E366" s="9"/>
      <c r="F366" s="9"/>
      <c r="G366" s="9"/>
      <c r="H366" s="9"/>
      <c r="I366" s="9"/>
    </row>
    <row r="367" spans="1:9" s="175" customFormat="1">
      <c r="D367" s="9"/>
      <c r="E367" s="9"/>
      <c r="F367" s="9"/>
      <c r="G367" s="9"/>
      <c r="H367" s="9"/>
      <c r="I367" s="9"/>
    </row>
    <row r="368" spans="1:9" s="175" customFormat="1">
      <c r="D368" s="9"/>
      <c r="E368" s="9"/>
      <c r="F368" s="9"/>
      <c r="G368" s="9"/>
      <c r="H368" s="9"/>
      <c r="I368" s="9"/>
    </row>
    <row r="369" spans="1:9" s="175" customFormat="1">
      <c r="A369" s="9"/>
      <c r="B369" s="9"/>
      <c r="C369" s="9"/>
      <c r="D369" s="9"/>
      <c r="E369" s="9"/>
      <c r="F369" s="9"/>
      <c r="G369" s="9"/>
      <c r="H369" s="9"/>
      <c r="I369" s="9"/>
    </row>
    <row r="370" spans="1:9" s="175" customFormat="1">
      <c r="D370" s="9"/>
      <c r="E370" s="9"/>
      <c r="F370" s="9"/>
      <c r="G370" s="9"/>
      <c r="H370" s="9"/>
      <c r="I370" s="9"/>
    </row>
    <row r="371" spans="1:9" s="175" customFormat="1">
      <c r="D371" s="9"/>
      <c r="E371" s="9"/>
      <c r="F371" s="9"/>
      <c r="G371" s="9"/>
      <c r="H371" s="9"/>
      <c r="I371" s="9"/>
    </row>
    <row r="372" spans="1:9" s="175" customFormat="1">
      <c r="A372" s="9"/>
      <c r="B372" s="9"/>
      <c r="C372" s="9"/>
      <c r="D372" s="9"/>
      <c r="E372" s="9"/>
      <c r="F372" s="9"/>
      <c r="G372" s="9"/>
      <c r="H372" s="9"/>
      <c r="I372" s="9"/>
    </row>
    <row r="373" spans="1:9" s="175" customFormat="1">
      <c r="D373" s="9"/>
      <c r="E373" s="9"/>
      <c r="F373" s="9"/>
      <c r="G373" s="9"/>
      <c r="H373" s="9"/>
      <c r="I373" s="9"/>
    </row>
    <row r="374" spans="1:9" s="175" customFormat="1">
      <c r="D374" s="9"/>
      <c r="E374" s="9"/>
      <c r="F374" s="9"/>
      <c r="G374" s="9"/>
      <c r="H374" s="9"/>
      <c r="I374" s="9"/>
    </row>
    <row r="375" spans="1:9" s="175" customFormat="1">
      <c r="A375" s="9"/>
      <c r="B375" s="9"/>
      <c r="C375" s="9"/>
      <c r="D375" s="9"/>
      <c r="E375" s="9"/>
      <c r="F375" s="9"/>
      <c r="G375" s="9"/>
      <c r="H375" s="9"/>
      <c r="I375" s="9"/>
    </row>
    <row r="376" spans="1:9" s="175" customFormat="1">
      <c r="D376" s="9"/>
      <c r="E376" s="9"/>
      <c r="F376" s="9"/>
      <c r="G376" s="9"/>
      <c r="H376" s="9"/>
      <c r="I376" s="9"/>
    </row>
    <row r="377" spans="1:9" s="175" customFormat="1">
      <c r="D377" s="9"/>
      <c r="E377" s="9"/>
      <c r="F377" s="9"/>
      <c r="G377" s="9"/>
      <c r="H377" s="9"/>
      <c r="I377" s="9"/>
    </row>
    <row r="378" spans="1:9" s="175" customFormat="1">
      <c r="A378" s="9"/>
      <c r="B378" s="9"/>
      <c r="C378" s="9"/>
      <c r="D378" s="9"/>
      <c r="E378" s="9"/>
      <c r="F378" s="9"/>
      <c r="G378" s="9"/>
      <c r="H378" s="9"/>
      <c r="I378" s="9"/>
    </row>
    <row r="379" spans="1:9" s="175" customFormat="1">
      <c r="D379" s="9"/>
      <c r="E379" s="9"/>
      <c r="F379" s="9"/>
      <c r="G379" s="9"/>
      <c r="H379" s="9"/>
      <c r="I379" s="9"/>
    </row>
    <row r="380" spans="1:9" s="175" customFormat="1">
      <c r="D380" s="9"/>
      <c r="E380" s="9"/>
      <c r="F380" s="9"/>
      <c r="G380" s="9"/>
      <c r="H380" s="9"/>
      <c r="I380" s="9"/>
    </row>
    <row r="381" spans="1:9" s="175" customFormat="1">
      <c r="A381" s="9"/>
      <c r="B381" s="9"/>
      <c r="C381" s="9"/>
      <c r="D381" s="9"/>
      <c r="E381" s="9"/>
      <c r="F381" s="9"/>
      <c r="G381" s="9"/>
      <c r="H381" s="9"/>
      <c r="I381" s="9"/>
    </row>
    <row r="382" spans="1:9" s="175" customFormat="1">
      <c r="D382" s="9"/>
      <c r="E382" s="9"/>
      <c r="F382" s="9"/>
      <c r="G382" s="9"/>
      <c r="H382" s="9"/>
      <c r="I382" s="9"/>
    </row>
    <row r="383" spans="1:9" s="175" customFormat="1">
      <c r="D383" s="9"/>
      <c r="E383" s="9"/>
      <c r="F383" s="9"/>
      <c r="G383" s="9"/>
      <c r="H383" s="9"/>
      <c r="I383" s="9"/>
    </row>
    <row r="384" spans="1:9" s="175" customFormat="1">
      <c r="A384" s="9"/>
      <c r="B384" s="9"/>
      <c r="C384" s="9"/>
      <c r="D384" s="9"/>
      <c r="E384" s="9"/>
      <c r="F384" s="9"/>
      <c r="G384" s="9"/>
      <c r="H384" s="9"/>
      <c r="I384" s="9"/>
    </row>
    <row r="385" spans="1:9" s="175" customFormat="1">
      <c r="D385" s="9"/>
      <c r="E385" s="9"/>
      <c r="F385" s="9"/>
      <c r="G385" s="9"/>
      <c r="H385" s="9"/>
      <c r="I385" s="9"/>
    </row>
    <row r="386" spans="1:9" s="175" customFormat="1">
      <c r="D386" s="9"/>
      <c r="E386" s="9"/>
      <c r="F386" s="9"/>
      <c r="G386" s="9"/>
      <c r="H386" s="9"/>
      <c r="I386" s="9"/>
    </row>
    <row r="387" spans="1:9" s="175" customFormat="1">
      <c r="A387" s="9"/>
      <c r="B387" s="9"/>
      <c r="C387" s="9"/>
      <c r="D387" s="9"/>
      <c r="E387" s="9"/>
      <c r="F387" s="9"/>
      <c r="G387" s="9"/>
      <c r="H387" s="9"/>
      <c r="I387" s="9"/>
    </row>
    <row r="388" spans="1:9" s="175" customFormat="1">
      <c r="D388" s="9"/>
      <c r="E388" s="9"/>
      <c r="F388" s="9"/>
      <c r="G388" s="9"/>
      <c r="H388" s="9"/>
      <c r="I388" s="9"/>
    </row>
    <row r="389" spans="1:9" s="175" customFormat="1">
      <c r="D389" s="9"/>
      <c r="E389" s="9"/>
      <c r="F389" s="9"/>
      <c r="G389" s="9"/>
      <c r="H389" s="9"/>
      <c r="I389" s="9"/>
    </row>
    <row r="390" spans="1:9" s="175" customFormat="1">
      <c r="A390" s="9"/>
      <c r="B390" s="9"/>
      <c r="C390" s="9"/>
      <c r="D390" s="9"/>
      <c r="E390" s="9"/>
      <c r="F390" s="9"/>
      <c r="G390" s="9"/>
      <c r="H390" s="9"/>
      <c r="I390" s="9"/>
    </row>
    <row r="391" spans="1:9" s="175" customFormat="1">
      <c r="D391" s="9"/>
      <c r="E391" s="9"/>
      <c r="F391" s="9"/>
      <c r="G391" s="9"/>
      <c r="H391" s="9"/>
      <c r="I391" s="9"/>
    </row>
    <row r="392" spans="1:9" s="175" customFormat="1">
      <c r="D392" s="9"/>
      <c r="E392" s="9"/>
      <c r="F392" s="9"/>
      <c r="G392" s="9"/>
      <c r="H392" s="9"/>
      <c r="I392" s="9"/>
    </row>
    <row r="393" spans="1:9" s="175" customFormat="1">
      <c r="A393" s="9"/>
      <c r="B393" s="9"/>
      <c r="C393" s="9"/>
      <c r="D393" s="9"/>
      <c r="E393" s="9"/>
      <c r="F393" s="9"/>
      <c r="G393" s="9"/>
      <c r="H393" s="9"/>
      <c r="I393" s="9"/>
    </row>
    <row r="394" spans="1:9" s="175" customFormat="1">
      <c r="D394" s="9"/>
      <c r="E394" s="9"/>
      <c r="F394" s="9"/>
      <c r="G394" s="9"/>
      <c r="H394" s="9"/>
      <c r="I394" s="9"/>
    </row>
    <row r="395" spans="1:9" s="175" customFormat="1">
      <c r="A395" s="9"/>
      <c r="B395" s="9"/>
      <c r="C395" s="9"/>
      <c r="D395" s="9"/>
      <c r="E395" s="9"/>
      <c r="F395" s="9"/>
      <c r="G395" s="9"/>
      <c r="H395" s="9"/>
      <c r="I395" s="9"/>
    </row>
    <row r="396" spans="1:9" s="175" customFormat="1">
      <c r="D396" s="9"/>
      <c r="E396" s="9"/>
      <c r="F396" s="9"/>
      <c r="G396" s="9"/>
      <c r="H396" s="9"/>
      <c r="I396" s="9"/>
    </row>
    <row r="397" spans="1:9" s="175" customFormat="1">
      <c r="D397" s="9"/>
      <c r="E397" s="9"/>
      <c r="F397" s="9"/>
      <c r="G397" s="9"/>
      <c r="H397" s="9"/>
      <c r="I397" s="9"/>
    </row>
    <row r="398" spans="1:9" s="175" customFormat="1">
      <c r="A398" s="9"/>
      <c r="B398" s="9"/>
      <c r="C398" s="9"/>
      <c r="D398" s="9"/>
      <c r="E398" s="9"/>
      <c r="F398" s="9"/>
      <c r="G398" s="9"/>
      <c r="H398" s="9"/>
      <c r="I398" s="9"/>
    </row>
    <row r="399" spans="1:9" s="175" customFormat="1">
      <c r="D399" s="9"/>
      <c r="E399" s="9"/>
      <c r="F399" s="9"/>
      <c r="G399" s="9"/>
      <c r="H399" s="9"/>
      <c r="I399" s="9"/>
    </row>
    <row r="400" spans="1:9" s="175" customFormat="1">
      <c r="D400" s="9"/>
      <c r="E400" s="9"/>
      <c r="F400" s="9"/>
      <c r="G400" s="9"/>
      <c r="H400" s="9"/>
      <c r="I400" s="9"/>
    </row>
    <row r="401" spans="1:9" s="175" customFormat="1">
      <c r="A401" s="9"/>
      <c r="B401" s="9"/>
      <c r="C401" s="9"/>
      <c r="D401" s="9"/>
      <c r="E401" s="9"/>
      <c r="F401" s="9"/>
      <c r="G401" s="9"/>
      <c r="H401" s="9"/>
      <c r="I401" s="9"/>
    </row>
    <row r="402" spans="1:9" s="175" customFormat="1">
      <c r="D402" s="9"/>
      <c r="E402" s="9"/>
      <c r="F402" s="9"/>
      <c r="G402" s="9"/>
      <c r="H402" s="9"/>
      <c r="I402" s="9"/>
    </row>
    <row r="403" spans="1:9" s="175" customFormat="1">
      <c r="D403" s="9"/>
      <c r="E403" s="9"/>
      <c r="F403" s="9"/>
      <c r="G403" s="9"/>
      <c r="H403" s="9"/>
      <c r="I403" s="9"/>
    </row>
    <row r="404" spans="1:9" s="175" customFormat="1">
      <c r="A404" s="9"/>
      <c r="B404" s="9"/>
      <c r="C404" s="9"/>
      <c r="D404" s="9"/>
      <c r="E404" s="9"/>
      <c r="F404" s="9"/>
      <c r="G404" s="9"/>
      <c r="H404" s="9"/>
      <c r="I404" s="9"/>
    </row>
    <row r="405" spans="1:9" s="175" customFormat="1">
      <c r="D405" s="9"/>
      <c r="E405" s="9"/>
      <c r="F405" s="9"/>
      <c r="G405" s="9"/>
      <c r="H405" s="9"/>
      <c r="I405" s="9"/>
    </row>
    <row r="406" spans="1:9" s="175" customFormat="1">
      <c r="D406" s="9"/>
      <c r="E406" s="9"/>
      <c r="F406" s="9"/>
      <c r="G406" s="9"/>
      <c r="H406" s="9"/>
      <c r="I406" s="9"/>
    </row>
    <row r="407" spans="1:9" s="175" customFormat="1">
      <c r="A407" s="9"/>
      <c r="B407" s="9"/>
      <c r="C407" s="9"/>
      <c r="D407" s="9"/>
      <c r="E407" s="9"/>
      <c r="F407" s="9"/>
      <c r="G407" s="9"/>
      <c r="H407" s="9"/>
      <c r="I407" s="9"/>
    </row>
    <row r="408" spans="1:9" s="175" customFormat="1">
      <c r="D408" s="9"/>
      <c r="E408" s="9"/>
      <c r="F408" s="9"/>
      <c r="G408" s="9"/>
      <c r="H408" s="9"/>
      <c r="I408" s="9"/>
    </row>
    <row r="409" spans="1:9" s="175" customFormat="1">
      <c r="D409" s="9"/>
      <c r="E409" s="9"/>
      <c r="F409" s="9"/>
      <c r="G409" s="9"/>
      <c r="H409" s="9"/>
      <c r="I409" s="9"/>
    </row>
    <row r="410" spans="1:9" s="175" customFormat="1">
      <c r="A410" s="9"/>
      <c r="B410" s="9"/>
      <c r="C410" s="9"/>
      <c r="D410" s="9"/>
      <c r="E410" s="9"/>
      <c r="F410" s="9"/>
      <c r="G410" s="9"/>
      <c r="H410" s="9"/>
      <c r="I410" s="9"/>
    </row>
    <row r="411" spans="1:9" s="175" customFormat="1">
      <c r="D411" s="9"/>
      <c r="E411" s="9"/>
      <c r="F411" s="9"/>
      <c r="G411" s="9"/>
      <c r="H411" s="9"/>
      <c r="I411" s="9"/>
    </row>
    <row r="412" spans="1:9" s="175" customFormat="1">
      <c r="D412" s="9"/>
      <c r="E412" s="9"/>
      <c r="F412" s="9"/>
      <c r="G412" s="9"/>
      <c r="H412" s="9"/>
      <c r="I412" s="9"/>
    </row>
    <row r="413" spans="1:9" s="175" customFormat="1">
      <c r="A413" s="9"/>
      <c r="B413" s="9"/>
      <c r="C413" s="9"/>
      <c r="D413" s="9"/>
      <c r="E413" s="9"/>
      <c r="F413" s="9"/>
      <c r="G413" s="9"/>
      <c r="H413" s="9"/>
      <c r="I413" s="9"/>
    </row>
    <row r="414" spans="1:9" s="175" customFormat="1">
      <c r="D414" s="9"/>
      <c r="E414" s="9"/>
      <c r="F414" s="9"/>
      <c r="G414" s="9"/>
      <c r="H414" s="9"/>
      <c r="I414" s="9"/>
    </row>
    <row r="415" spans="1:9" s="175" customFormat="1">
      <c r="D415" s="9"/>
      <c r="E415" s="9"/>
      <c r="F415" s="9"/>
      <c r="G415" s="9"/>
      <c r="H415" s="9"/>
      <c r="I415" s="9"/>
    </row>
    <row r="416" spans="1:9" s="175" customFormat="1">
      <c r="A416" s="9"/>
      <c r="B416" s="9"/>
      <c r="C416" s="9"/>
      <c r="D416" s="9"/>
      <c r="E416" s="9"/>
      <c r="F416" s="9"/>
      <c r="G416" s="9"/>
      <c r="H416" s="9"/>
      <c r="I416" s="9"/>
    </row>
    <row r="417" spans="1:9" s="175" customFormat="1">
      <c r="D417" s="9"/>
      <c r="E417" s="9"/>
      <c r="F417" s="9"/>
      <c r="G417" s="9"/>
      <c r="H417" s="9"/>
      <c r="I417" s="9"/>
    </row>
    <row r="418" spans="1:9" s="175" customFormat="1">
      <c r="D418" s="9"/>
      <c r="E418" s="9"/>
      <c r="F418" s="9"/>
      <c r="G418" s="9"/>
      <c r="H418" s="9"/>
      <c r="I418" s="9"/>
    </row>
    <row r="419" spans="1:9" s="175" customFormat="1">
      <c r="A419" s="9"/>
      <c r="B419" s="9"/>
      <c r="C419" s="9"/>
      <c r="D419" s="9"/>
      <c r="E419" s="9"/>
      <c r="F419" s="9"/>
      <c r="G419" s="9"/>
      <c r="H419" s="9"/>
      <c r="I419" s="9"/>
    </row>
    <row r="420" spans="1:9" s="175" customFormat="1">
      <c r="D420" s="9"/>
      <c r="E420" s="9"/>
      <c r="F420" s="9"/>
      <c r="G420" s="9"/>
      <c r="H420" s="9"/>
      <c r="I420" s="9"/>
    </row>
    <row r="421" spans="1:9" s="175" customFormat="1">
      <c r="D421" s="9"/>
      <c r="E421" s="9"/>
      <c r="F421" s="9"/>
      <c r="G421" s="9"/>
      <c r="H421" s="9"/>
      <c r="I421" s="9"/>
    </row>
    <row r="422" spans="1:9" s="175" customFormat="1">
      <c r="A422" s="9"/>
      <c r="B422" s="9"/>
      <c r="C422" s="9"/>
      <c r="D422" s="9"/>
      <c r="E422" s="9"/>
      <c r="F422" s="9"/>
      <c r="G422" s="9"/>
      <c r="H422" s="9"/>
      <c r="I422" s="9"/>
    </row>
    <row r="423" spans="1:9" s="175" customFormat="1">
      <c r="D423" s="9"/>
      <c r="E423" s="9"/>
      <c r="F423" s="9"/>
      <c r="G423" s="9"/>
      <c r="H423" s="9"/>
      <c r="I423" s="9"/>
    </row>
    <row r="424" spans="1:9" s="175" customFormat="1">
      <c r="D424" s="9"/>
      <c r="E424" s="9"/>
      <c r="F424" s="9"/>
      <c r="G424" s="9"/>
      <c r="H424" s="9"/>
      <c r="I424" s="9"/>
    </row>
    <row r="425" spans="1:9" s="175" customFormat="1">
      <c r="A425" s="9"/>
      <c r="B425" s="9"/>
      <c r="C425" s="9"/>
      <c r="D425" s="9"/>
      <c r="E425" s="9"/>
      <c r="F425" s="9"/>
      <c r="G425" s="9"/>
      <c r="H425" s="9"/>
      <c r="I425" s="9"/>
    </row>
    <row r="426" spans="1:9" s="175" customFormat="1">
      <c r="D426" s="9"/>
      <c r="E426" s="9"/>
      <c r="F426" s="9"/>
      <c r="G426" s="9"/>
      <c r="H426" s="9"/>
      <c r="I426" s="9"/>
    </row>
    <row r="427" spans="1:9" s="175" customFormat="1">
      <c r="D427" s="9"/>
      <c r="E427" s="9"/>
      <c r="F427" s="9"/>
      <c r="G427" s="9"/>
      <c r="H427" s="9"/>
      <c r="I427" s="9"/>
    </row>
    <row r="428" spans="1:9" s="175" customFormat="1">
      <c r="A428" s="9"/>
      <c r="B428" s="9"/>
      <c r="C428" s="9"/>
      <c r="D428" s="9"/>
      <c r="E428" s="9"/>
      <c r="F428" s="9"/>
      <c r="G428" s="9"/>
      <c r="H428" s="9"/>
      <c r="I428" s="9"/>
    </row>
    <row r="429" spans="1:9" s="175" customFormat="1">
      <c r="D429" s="9"/>
      <c r="E429" s="9"/>
      <c r="F429" s="9"/>
      <c r="G429" s="9"/>
      <c r="H429" s="9"/>
      <c r="I429" s="9"/>
    </row>
    <row r="430" spans="1:9" s="175" customFormat="1">
      <c r="D430" s="9"/>
      <c r="E430" s="9"/>
      <c r="F430" s="9"/>
      <c r="G430" s="9"/>
      <c r="H430" s="9"/>
      <c r="I430" s="9"/>
    </row>
    <row r="431" spans="1:9" s="175" customFormat="1">
      <c r="A431" s="9"/>
      <c r="B431" s="9"/>
      <c r="C431" s="9"/>
      <c r="D431" s="9"/>
      <c r="E431" s="9"/>
      <c r="F431" s="9"/>
      <c r="G431" s="9"/>
      <c r="H431" s="9"/>
      <c r="I431" s="9"/>
    </row>
    <row r="432" spans="1:9" s="175" customFormat="1">
      <c r="D432" s="9"/>
      <c r="E432" s="9"/>
      <c r="F432" s="9"/>
      <c r="G432" s="9"/>
      <c r="H432" s="9"/>
      <c r="I432" s="9"/>
    </row>
    <row r="433" spans="1:9" s="175" customFormat="1">
      <c r="D433" s="9"/>
      <c r="E433" s="9"/>
      <c r="F433" s="9"/>
      <c r="G433" s="9"/>
      <c r="H433" s="9"/>
      <c r="I433" s="9"/>
    </row>
    <row r="434" spans="1:9" s="175" customFormat="1">
      <c r="A434" s="9"/>
      <c r="B434" s="9"/>
      <c r="C434" s="9"/>
      <c r="D434" s="9"/>
      <c r="E434" s="9"/>
      <c r="F434" s="9"/>
      <c r="G434" s="9"/>
      <c r="H434" s="9"/>
      <c r="I434" s="9"/>
    </row>
    <row r="436" spans="1:9" s="175" customFormat="1">
      <c r="D436" s="9"/>
      <c r="E436" s="9"/>
      <c r="F436" s="9"/>
      <c r="G436" s="9"/>
      <c r="H436" s="9"/>
      <c r="I436" s="9"/>
    </row>
    <row r="437" spans="1:9" s="175" customFormat="1">
      <c r="A437" s="9"/>
      <c r="B437" s="9"/>
      <c r="C437" s="9"/>
      <c r="D437" s="9"/>
      <c r="E437" s="9"/>
      <c r="F437" s="9"/>
      <c r="G437" s="9"/>
      <c r="H437" s="9"/>
      <c r="I437" s="9"/>
    </row>
    <row r="438" spans="1:9" s="175" customFormat="1">
      <c r="D438" s="9"/>
      <c r="E438" s="9"/>
      <c r="F438" s="9"/>
      <c r="G438" s="9"/>
      <c r="H438" s="9"/>
      <c r="I438" s="9"/>
    </row>
    <row r="439" spans="1:9" s="175" customFormat="1">
      <c r="A439" s="9"/>
      <c r="B439" s="9"/>
      <c r="C439" s="9"/>
      <c r="D439" s="9"/>
      <c r="E439" s="9"/>
      <c r="F439" s="9"/>
      <c r="G439" s="9"/>
      <c r="H439" s="9"/>
      <c r="I439" s="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3:N1635"/>
  <sheetViews>
    <sheetView topLeftCell="A187" workbookViewId="0">
      <selection activeCell="B332" sqref="B332"/>
    </sheetView>
  </sheetViews>
  <sheetFormatPr defaultColWidth="17.140625" defaultRowHeight="12.75"/>
  <cols>
    <col min="1" max="1" width="18.7109375" style="213" customWidth="1"/>
    <col min="2" max="2" width="33.5703125" style="213" customWidth="1"/>
    <col min="3" max="5" width="11.85546875" style="215" hidden="1" customWidth="1"/>
    <col min="6" max="6" width="11.7109375" style="215" bestFit="1" customWidth="1"/>
    <col min="7" max="7" width="11.85546875" style="215" bestFit="1" customWidth="1"/>
    <col min="8" max="8" width="11.85546875" style="214" bestFit="1" customWidth="1"/>
    <col min="9" max="9" width="11.7109375" style="214" bestFit="1" customWidth="1"/>
    <col min="10" max="11" width="11.85546875" style="215" bestFit="1" customWidth="1"/>
    <col min="12" max="12" width="3" style="213" bestFit="1" customWidth="1"/>
    <col min="13" max="16384" width="17.140625" style="213"/>
  </cols>
  <sheetData>
    <row r="3" spans="1:14">
      <c r="A3" s="213" t="s">
        <v>2716</v>
      </c>
      <c r="B3" s="213" t="s">
        <v>2717</v>
      </c>
    </row>
    <row r="4" spans="1:14">
      <c r="A4" s="213" t="s">
        <v>2718</v>
      </c>
    </row>
    <row r="5" spans="1:14">
      <c r="A5" s="213" t="s">
        <v>2719</v>
      </c>
      <c r="B5" s="213" t="s">
        <v>2720</v>
      </c>
    </row>
    <row r="6" spans="1:14">
      <c r="A6" s="213" t="s">
        <v>2721</v>
      </c>
      <c r="B6" s="213" t="s">
        <v>2722</v>
      </c>
    </row>
    <row r="7" spans="1:14">
      <c r="A7" s="213" t="s">
        <v>2723</v>
      </c>
      <c r="B7" s="213" t="s">
        <v>345</v>
      </c>
    </row>
    <row r="8" spans="1:14">
      <c r="A8" s="213" t="s">
        <v>2724</v>
      </c>
      <c r="B8" s="213" t="s">
        <v>2725</v>
      </c>
      <c r="N8" s="215"/>
    </row>
    <row r="9" spans="1:14">
      <c r="A9" s="213" t="s">
        <v>2726</v>
      </c>
      <c r="B9" s="213" t="s">
        <v>2727</v>
      </c>
      <c r="C9" s="215">
        <v>24000</v>
      </c>
      <c r="D9" s="215">
        <v>0</v>
      </c>
      <c r="E9" s="215">
        <v>24000</v>
      </c>
      <c r="F9" s="215">
        <v>23544</v>
      </c>
      <c r="G9" s="215">
        <v>0</v>
      </c>
      <c r="H9" s="214">
        <v>23544</v>
      </c>
      <c r="I9" s="214">
        <v>23544</v>
      </c>
      <c r="J9" s="215">
        <v>0</v>
      </c>
      <c r="K9" s="215">
        <v>456</v>
      </c>
    </row>
    <row r="10" spans="1:14">
      <c r="A10" s="213" t="s">
        <v>2728</v>
      </c>
      <c r="B10" s="213" t="s">
        <v>2729</v>
      </c>
      <c r="C10" s="215">
        <v>7700</v>
      </c>
      <c r="D10" s="215">
        <v>6345</v>
      </c>
      <c r="E10" s="215">
        <v>14045</v>
      </c>
      <c r="F10" s="215">
        <v>7026</v>
      </c>
      <c r="G10" s="215">
        <v>0</v>
      </c>
      <c r="H10" s="214">
        <v>7026</v>
      </c>
      <c r="I10" s="214">
        <v>7026</v>
      </c>
      <c r="J10" s="215">
        <v>0</v>
      </c>
      <c r="K10" s="215">
        <v>7019</v>
      </c>
    </row>
    <row r="11" spans="1:14">
      <c r="A11" s="213" t="s">
        <v>2730</v>
      </c>
      <c r="B11" s="213" t="s">
        <v>2731</v>
      </c>
      <c r="C11" s="215">
        <v>33600</v>
      </c>
      <c r="D11" s="215">
        <v>0</v>
      </c>
      <c r="E11" s="215">
        <v>33600</v>
      </c>
      <c r="F11" s="215">
        <v>33583.800000000003</v>
      </c>
      <c r="G11" s="215">
        <v>0</v>
      </c>
      <c r="H11" s="214">
        <v>33583.800000000003</v>
      </c>
      <c r="I11" s="214">
        <v>33583.800000000003</v>
      </c>
      <c r="J11" s="215">
        <v>0</v>
      </c>
      <c r="K11" s="215">
        <v>16.2</v>
      </c>
    </row>
    <row r="12" spans="1:14">
      <c r="A12" s="213" t="s">
        <v>2665</v>
      </c>
      <c r="C12" s="215">
        <v>65300</v>
      </c>
      <c r="D12" s="215">
        <v>6345</v>
      </c>
      <c r="E12" s="215">
        <v>71645</v>
      </c>
      <c r="F12" s="215">
        <v>64153.8</v>
      </c>
      <c r="G12" s="215">
        <v>0</v>
      </c>
      <c r="H12" s="214">
        <v>64153.8</v>
      </c>
      <c r="I12" s="214">
        <v>64153.8</v>
      </c>
      <c r="J12" s="215">
        <v>0</v>
      </c>
      <c r="K12" s="215">
        <v>7491.2</v>
      </c>
    </row>
    <row r="13" spans="1:14">
      <c r="A13" s="213" t="s">
        <v>2732</v>
      </c>
      <c r="C13" s="215">
        <v>65300</v>
      </c>
      <c r="D13" s="215">
        <v>6345</v>
      </c>
      <c r="E13" s="215">
        <v>71645</v>
      </c>
      <c r="F13" s="215">
        <v>64153.8</v>
      </c>
      <c r="G13" s="215">
        <v>0</v>
      </c>
      <c r="H13" s="216">
        <v>64153.8</v>
      </c>
      <c r="I13" s="214">
        <v>64153.8</v>
      </c>
      <c r="J13" s="215">
        <v>0</v>
      </c>
      <c r="K13" s="215">
        <v>7491.2</v>
      </c>
    </row>
    <row r="14" spans="1:14">
      <c r="A14" s="213" t="s">
        <v>2733</v>
      </c>
      <c r="B14" s="213" t="s">
        <v>2734</v>
      </c>
    </row>
    <row r="15" spans="1:14">
      <c r="A15" s="213" t="s">
        <v>2735</v>
      </c>
      <c r="B15" s="213" t="s">
        <v>146</v>
      </c>
      <c r="N15" s="215"/>
    </row>
    <row r="16" spans="1:14">
      <c r="A16" s="213" t="s">
        <v>2736</v>
      </c>
      <c r="B16" s="213" t="s">
        <v>2737</v>
      </c>
      <c r="C16" s="215">
        <v>2800</v>
      </c>
      <c r="D16" s="215">
        <v>0</v>
      </c>
      <c r="E16" s="215">
        <v>2800</v>
      </c>
      <c r="F16" s="215">
        <v>1745.52</v>
      </c>
      <c r="G16" s="215">
        <v>0</v>
      </c>
      <c r="H16" s="214">
        <v>1745.52</v>
      </c>
      <c r="I16" s="214">
        <v>1745.52</v>
      </c>
      <c r="J16" s="215">
        <v>0</v>
      </c>
      <c r="K16" s="215">
        <v>1054.48</v>
      </c>
    </row>
    <row r="17" spans="1:14">
      <c r="A17" s="213" t="s">
        <v>2738</v>
      </c>
      <c r="B17" s="213" t="s">
        <v>2739</v>
      </c>
      <c r="C17" s="215">
        <v>8500</v>
      </c>
      <c r="D17" s="215">
        <v>0</v>
      </c>
      <c r="E17" s="215">
        <v>8500</v>
      </c>
      <c r="F17" s="215">
        <v>8476.08</v>
      </c>
      <c r="G17" s="215">
        <v>0</v>
      </c>
      <c r="H17" s="214">
        <v>8476.08</v>
      </c>
      <c r="I17" s="214">
        <v>8476.08</v>
      </c>
      <c r="J17" s="215">
        <v>0</v>
      </c>
      <c r="K17" s="215">
        <v>23.92</v>
      </c>
    </row>
    <row r="18" spans="1:14">
      <c r="A18" s="213" t="s">
        <v>2740</v>
      </c>
      <c r="B18" s="213" t="s">
        <v>2741</v>
      </c>
      <c r="C18" s="215">
        <v>2000</v>
      </c>
      <c r="D18" s="215">
        <v>0</v>
      </c>
      <c r="E18" s="215">
        <v>2000</v>
      </c>
      <c r="F18" s="215">
        <v>1780.76</v>
      </c>
      <c r="G18" s="215">
        <v>0</v>
      </c>
      <c r="H18" s="214">
        <v>1780.76</v>
      </c>
      <c r="I18" s="214">
        <v>1780.76</v>
      </c>
      <c r="J18" s="215">
        <v>0</v>
      </c>
      <c r="K18" s="215">
        <v>219.24</v>
      </c>
    </row>
    <row r="19" spans="1:14">
      <c r="A19" s="213" t="s">
        <v>2742</v>
      </c>
      <c r="B19" s="213" t="s">
        <v>2743</v>
      </c>
      <c r="C19" s="215">
        <v>0</v>
      </c>
      <c r="D19" s="215">
        <v>6550</v>
      </c>
      <c r="E19" s="215">
        <v>6550</v>
      </c>
      <c r="F19" s="215">
        <v>4858.62</v>
      </c>
      <c r="G19" s="215">
        <v>0</v>
      </c>
      <c r="H19" s="214">
        <v>4858.62</v>
      </c>
      <c r="I19" s="214">
        <v>4858.62</v>
      </c>
      <c r="J19" s="215">
        <v>0</v>
      </c>
      <c r="K19" s="215">
        <v>1691.38</v>
      </c>
    </row>
    <row r="20" spans="1:14">
      <c r="A20" s="213" t="s">
        <v>2744</v>
      </c>
      <c r="B20" s="213" t="s">
        <v>2745</v>
      </c>
      <c r="C20" s="215">
        <v>0</v>
      </c>
      <c r="D20" s="215">
        <v>1357</v>
      </c>
      <c r="E20" s="215">
        <v>1357</v>
      </c>
      <c r="F20" s="215">
        <v>0</v>
      </c>
      <c r="G20" s="215">
        <v>0</v>
      </c>
      <c r="H20" s="214">
        <v>0</v>
      </c>
      <c r="I20" s="214">
        <v>0</v>
      </c>
      <c r="J20" s="215">
        <v>0</v>
      </c>
      <c r="K20" s="215">
        <v>1357</v>
      </c>
    </row>
    <row r="21" spans="1:14">
      <c r="A21" s="213" t="s">
        <v>2666</v>
      </c>
      <c r="C21" s="213">
        <v>13300</v>
      </c>
      <c r="D21" s="215">
        <v>7907</v>
      </c>
      <c r="E21" s="215">
        <v>21207</v>
      </c>
      <c r="F21" s="215">
        <v>16860.98</v>
      </c>
      <c r="G21" s="215">
        <v>0</v>
      </c>
      <c r="H21" s="216">
        <v>16860.98</v>
      </c>
      <c r="I21" s="214">
        <v>16860.98</v>
      </c>
      <c r="J21" s="215">
        <v>0</v>
      </c>
      <c r="K21" s="215">
        <v>4346.0200000000004</v>
      </c>
    </row>
    <row r="22" spans="1:14">
      <c r="A22" s="213" t="s">
        <v>2746</v>
      </c>
      <c r="B22" s="213" t="s">
        <v>2747</v>
      </c>
      <c r="N22" s="215"/>
    </row>
    <row r="23" spans="1:14">
      <c r="A23" s="213" t="s">
        <v>2748</v>
      </c>
      <c r="B23" s="213" t="s">
        <v>2749</v>
      </c>
      <c r="C23" s="215">
        <v>19830</v>
      </c>
      <c r="D23" s="215">
        <v>15240</v>
      </c>
      <c r="E23" s="215">
        <v>35070</v>
      </c>
      <c r="F23" s="215">
        <v>34949.120000000003</v>
      </c>
      <c r="G23" s="215">
        <v>0</v>
      </c>
      <c r="H23" s="214">
        <v>34949.120000000003</v>
      </c>
      <c r="I23" s="214">
        <v>34949.120000000003</v>
      </c>
      <c r="J23" s="215">
        <v>0</v>
      </c>
      <c r="K23" s="215">
        <v>120.88</v>
      </c>
    </row>
    <row r="24" spans="1:14">
      <c r="A24" s="213" t="s">
        <v>2667</v>
      </c>
      <c r="C24" s="213">
        <v>19830</v>
      </c>
      <c r="D24" s="215">
        <v>15240</v>
      </c>
      <c r="E24" s="215">
        <v>35070</v>
      </c>
      <c r="F24" s="215">
        <v>34949.120000000003</v>
      </c>
      <c r="G24" s="215">
        <v>0</v>
      </c>
      <c r="H24" s="216">
        <v>34949.120000000003</v>
      </c>
      <c r="I24" s="214">
        <v>34949.120000000003</v>
      </c>
      <c r="J24" s="215">
        <v>0</v>
      </c>
      <c r="K24" s="215">
        <v>120.88</v>
      </c>
    </row>
    <row r="25" spans="1:14">
      <c r="A25" s="213" t="s">
        <v>2750</v>
      </c>
      <c r="C25" s="213">
        <v>33130</v>
      </c>
      <c r="D25" s="215">
        <v>23147</v>
      </c>
      <c r="E25" s="215">
        <v>56277</v>
      </c>
      <c r="F25" s="215">
        <v>51810.1</v>
      </c>
      <c r="G25" s="215">
        <v>0</v>
      </c>
      <c r="H25" s="214">
        <v>51810.1</v>
      </c>
      <c r="I25" s="214">
        <v>51810.1</v>
      </c>
      <c r="J25" s="215">
        <v>0</v>
      </c>
      <c r="K25" s="215">
        <v>4466.8999999999996</v>
      </c>
    </row>
    <row r="26" spans="1:14">
      <c r="A26" s="213" t="s">
        <v>2751</v>
      </c>
      <c r="B26" s="213" t="s">
        <v>2752</v>
      </c>
    </row>
    <row r="27" spans="1:14">
      <c r="A27" s="213" t="s">
        <v>2753</v>
      </c>
      <c r="B27" s="213" t="s">
        <v>2754</v>
      </c>
      <c r="C27" s="215">
        <v>2000</v>
      </c>
      <c r="D27" s="215">
        <v>0</v>
      </c>
      <c r="E27" s="215">
        <v>2000</v>
      </c>
      <c r="F27" s="215">
        <v>0</v>
      </c>
      <c r="G27" s="215">
        <v>0</v>
      </c>
      <c r="H27" s="214">
        <v>0</v>
      </c>
      <c r="I27" s="214">
        <v>0</v>
      </c>
      <c r="J27" s="215">
        <v>0</v>
      </c>
      <c r="K27" s="215">
        <v>2000</v>
      </c>
    </row>
    <row r="28" spans="1:14">
      <c r="A28" s="213" t="s">
        <v>2755</v>
      </c>
      <c r="B28" s="213" t="s">
        <v>299</v>
      </c>
      <c r="C28" s="215">
        <v>1000</v>
      </c>
      <c r="D28" s="215">
        <v>2000</v>
      </c>
      <c r="E28" s="215">
        <v>3000</v>
      </c>
      <c r="F28" s="215">
        <v>1575</v>
      </c>
      <c r="G28" s="215">
        <v>0</v>
      </c>
      <c r="H28" s="214">
        <v>1575</v>
      </c>
      <c r="I28" s="214">
        <v>1575</v>
      </c>
      <c r="J28" s="215">
        <v>0</v>
      </c>
      <c r="K28" s="215">
        <v>1425</v>
      </c>
      <c r="N28" s="215"/>
    </row>
    <row r="29" spans="1:14">
      <c r="A29" s="213" t="s">
        <v>2756</v>
      </c>
      <c r="C29" s="213">
        <v>3000</v>
      </c>
      <c r="D29" s="215">
        <v>2000</v>
      </c>
      <c r="E29" s="215">
        <v>5000</v>
      </c>
      <c r="F29" s="215">
        <v>1575</v>
      </c>
      <c r="G29" s="215">
        <v>0</v>
      </c>
      <c r="H29" s="216">
        <v>1575</v>
      </c>
      <c r="I29" s="214">
        <v>1575</v>
      </c>
      <c r="J29" s="215">
        <v>0</v>
      </c>
      <c r="K29" s="215">
        <v>3425</v>
      </c>
    </row>
    <row r="30" spans="1:14">
      <c r="A30" s="213" t="s">
        <v>2757</v>
      </c>
      <c r="C30" s="213">
        <v>101430</v>
      </c>
      <c r="D30" s="215">
        <v>31492</v>
      </c>
      <c r="E30" s="215">
        <v>132922</v>
      </c>
      <c r="F30" s="215">
        <v>117538.9</v>
      </c>
      <c r="G30" s="215">
        <v>0</v>
      </c>
      <c r="H30" s="214">
        <v>117538.9</v>
      </c>
      <c r="I30" s="214">
        <v>117538.9</v>
      </c>
      <c r="J30" s="215">
        <v>0</v>
      </c>
      <c r="K30" s="215">
        <v>15383.1</v>
      </c>
    </row>
    <row r="31" spans="1:14">
      <c r="A31" s="213" t="s">
        <v>2758</v>
      </c>
      <c r="B31" s="213" t="s">
        <v>2759</v>
      </c>
    </row>
    <row r="32" spans="1:14">
      <c r="A32" s="213" t="s">
        <v>2760</v>
      </c>
      <c r="B32" s="213" t="s">
        <v>2761</v>
      </c>
    </row>
    <row r="33" spans="1:14">
      <c r="A33" s="213" t="s">
        <v>2762</v>
      </c>
      <c r="B33" s="213" t="s">
        <v>2763</v>
      </c>
      <c r="N33" s="2"/>
    </row>
    <row r="34" spans="1:14">
      <c r="A34" s="213" t="s">
        <v>2764</v>
      </c>
      <c r="B34" s="213" t="s">
        <v>2763</v>
      </c>
      <c r="C34" s="215">
        <v>2000</v>
      </c>
      <c r="D34" s="215">
        <v>0</v>
      </c>
      <c r="E34" s="215">
        <v>2000</v>
      </c>
      <c r="F34" s="215">
        <v>505.92</v>
      </c>
      <c r="G34" s="215">
        <v>0</v>
      </c>
      <c r="H34" s="214">
        <v>505.92</v>
      </c>
      <c r="I34" s="214">
        <v>505.92</v>
      </c>
      <c r="J34" s="215">
        <v>0</v>
      </c>
      <c r="K34" s="215">
        <v>1494.08</v>
      </c>
    </row>
    <row r="35" spans="1:14">
      <c r="A35" s="213" t="s">
        <v>2668</v>
      </c>
      <c r="C35" s="213">
        <v>2000</v>
      </c>
      <c r="D35" s="215">
        <v>0</v>
      </c>
      <c r="E35" s="215">
        <v>2000</v>
      </c>
      <c r="F35" s="215">
        <v>505.92</v>
      </c>
      <c r="G35" s="215">
        <v>0</v>
      </c>
      <c r="H35" s="216">
        <v>505.92</v>
      </c>
      <c r="I35" s="214">
        <v>505.92</v>
      </c>
      <c r="J35" s="215">
        <v>0</v>
      </c>
      <c r="K35" s="215">
        <v>1494.08</v>
      </c>
    </row>
    <row r="36" spans="1:14">
      <c r="A36" s="213" t="s">
        <v>2765</v>
      </c>
      <c r="B36" s="213" t="s">
        <v>2766</v>
      </c>
    </row>
    <row r="37" spans="1:14">
      <c r="A37" s="213" t="s">
        <v>2767</v>
      </c>
      <c r="B37" s="213" t="s">
        <v>2768</v>
      </c>
      <c r="C37" s="215">
        <v>3000</v>
      </c>
      <c r="D37" s="215">
        <v>0</v>
      </c>
      <c r="E37" s="215">
        <v>3000</v>
      </c>
      <c r="F37" s="215">
        <v>1500</v>
      </c>
      <c r="G37" s="215">
        <v>0</v>
      </c>
      <c r="H37" s="216">
        <v>1500</v>
      </c>
      <c r="I37" s="214">
        <v>1500</v>
      </c>
      <c r="J37" s="215">
        <v>0</v>
      </c>
      <c r="K37" s="215">
        <v>1500</v>
      </c>
    </row>
    <row r="38" spans="1:14">
      <c r="A38" s="213" t="s">
        <v>2769</v>
      </c>
      <c r="B38" s="213" t="s">
        <v>2770</v>
      </c>
      <c r="C38" s="215">
        <v>1860</v>
      </c>
      <c r="D38" s="215">
        <v>0</v>
      </c>
      <c r="E38" s="215">
        <v>1860</v>
      </c>
      <c r="F38" s="215">
        <v>1860</v>
      </c>
      <c r="G38" s="215">
        <v>0</v>
      </c>
      <c r="H38" s="216">
        <v>1860</v>
      </c>
      <c r="I38" s="214">
        <v>1860</v>
      </c>
      <c r="J38" s="215">
        <v>0</v>
      </c>
      <c r="K38" s="215">
        <v>0</v>
      </c>
    </row>
    <row r="39" spans="1:14">
      <c r="A39" s="213" t="s">
        <v>2771</v>
      </c>
      <c r="B39" s="213" t="s">
        <v>2772</v>
      </c>
      <c r="C39" s="215">
        <v>3000</v>
      </c>
      <c r="D39" s="215">
        <v>0</v>
      </c>
      <c r="E39" s="215">
        <v>3000</v>
      </c>
      <c r="F39" s="215">
        <v>3000</v>
      </c>
      <c r="G39" s="215">
        <v>0</v>
      </c>
      <c r="H39" s="216">
        <v>3000</v>
      </c>
      <c r="I39" s="214">
        <v>3000</v>
      </c>
      <c r="J39" s="215">
        <v>0</v>
      </c>
      <c r="K39" s="215">
        <v>0</v>
      </c>
    </row>
    <row r="40" spans="1:14">
      <c r="A40" s="213" t="s">
        <v>2773</v>
      </c>
      <c r="B40" s="213" t="s">
        <v>2774</v>
      </c>
      <c r="C40" s="215">
        <v>0</v>
      </c>
      <c r="D40" s="215">
        <v>3000</v>
      </c>
      <c r="E40" s="215">
        <v>3000</v>
      </c>
      <c r="F40" s="215">
        <v>0</v>
      </c>
      <c r="G40" s="215">
        <v>0</v>
      </c>
      <c r="H40" s="214">
        <v>0</v>
      </c>
      <c r="I40" s="214">
        <v>0</v>
      </c>
      <c r="J40" s="215">
        <v>0</v>
      </c>
      <c r="K40" s="215">
        <v>3000</v>
      </c>
    </row>
    <row r="41" spans="1:14">
      <c r="A41" s="213" t="s">
        <v>2669</v>
      </c>
      <c r="C41" s="213">
        <v>7860</v>
      </c>
      <c r="D41" s="215">
        <v>3000</v>
      </c>
      <c r="E41" s="215">
        <v>10860</v>
      </c>
      <c r="F41" s="215">
        <v>6360</v>
      </c>
      <c r="G41" s="215">
        <v>0</v>
      </c>
      <c r="H41" s="214">
        <v>6360</v>
      </c>
      <c r="I41" s="214">
        <v>6360</v>
      </c>
      <c r="J41" s="215">
        <v>0</v>
      </c>
      <c r="K41" s="215">
        <v>4500</v>
      </c>
    </row>
    <row r="42" spans="1:14">
      <c r="A42" s="213" t="s">
        <v>2775</v>
      </c>
      <c r="C42" s="213">
        <v>9860</v>
      </c>
      <c r="D42" s="215">
        <v>3000</v>
      </c>
      <c r="E42" s="215">
        <v>12860</v>
      </c>
      <c r="F42" s="215">
        <v>6865.92</v>
      </c>
      <c r="G42" s="215">
        <v>0</v>
      </c>
      <c r="H42" s="214">
        <v>6865.92</v>
      </c>
      <c r="I42" s="214">
        <v>6865.92</v>
      </c>
      <c r="J42" s="215">
        <v>0</v>
      </c>
      <c r="K42" s="215">
        <v>5994.08</v>
      </c>
    </row>
    <row r="43" spans="1:14">
      <c r="A43" s="213" t="s">
        <v>2776</v>
      </c>
      <c r="B43" s="213" t="s">
        <v>346</v>
      </c>
    </row>
    <row r="44" spans="1:14">
      <c r="A44" s="213" t="s">
        <v>2777</v>
      </c>
      <c r="B44" s="213" t="s">
        <v>2778</v>
      </c>
    </row>
    <row r="45" spans="1:14">
      <c r="A45" s="213" t="s">
        <v>2779</v>
      </c>
      <c r="B45" s="213" t="s">
        <v>2780</v>
      </c>
      <c r="C45" s="215">
        <v>68100</v>
      </c>
      <c r="D45" s="215">
        <v>12825</v>
      </c>
      <c r="E45" s="215">
        <v>80925</v>
      </c>
      <c r="F45" s="215">
        <v>74452.5</v>
      </c>
      <c r="G45" s="215">
        <v>0</v>
      </c>
      <c r="H45" s="214">
        <v>74452.5</v>
      </c>
      <c r="I45" s="214">
        <v>74452.5</v>
      </c>
      <c r="J45" s="215">
        <v>0</v>
      </c>
      <c r="K45" s="215">
        <v>6472.5</v>
      </c>
      <c r="N45" s="2"/>
    </row>
    <row r="46" spans="1:14">
      <c r="A46" s="213" t="s">
        <v>2670</v>
      </c>
      <c r="C46" s="213">
        <v>68100</v>
      </c>
      <c r="D46" s="215">
        <v>12825</v>
      </c>
      <c r="E46" s="215">
        <v>80925</v>
      </c>
      <c r="F46" s="215">
        <v>74452.5</v>
      </c>
      <c r="G46" s="215">
        <v>0</v>
      </c>
      <c r="H46" s="216">
        <v>74452.5</v>
      </c>
      <c r="I46" s="214">
        <v>74452.5</v>
      </c>
      <c r="J46" s="215">
        <v>0</v>
      </c>
      <c r="K46" s="215">
        <v>6472.5</v>
      </c>
    </row>
    <row r="47" spans="1:14">
      <c r="A47" s="213" t="s">
        <v>2781</v>
      </c>
      <c r="B47" s="213" t="s">
        <v>2782</v>
      </c>
    </row>
    <row r="48" spans="1:14">
      <c r="A48" s="213" t="s">
        <v>2783</v>
      </c>
      <c r="B48" s="213" t="s">
        <v>2784</v>
      </c>
      <c r="C48" s="215">
        <v>0</v>
      </c>
      <c r="D48" s="215">
        <v>12000</v>
      </c>
      <c r="E48" s="215">
        <v>12000</v>
      </c>
      <c r="F48" s="215">
        <v>0</v>
      </c>
      <c r="G48" s="215">
        <v>0</v>
      </c>
      <c r="H48" s="214">
        <v>0</v>
      </c>
      <c r="I48" s="214">
        <v>0</v>
      </c>
      <c r="J48" s="215">
        <v>0</v>
      </c>
      <c r="K48" s="215">
        <v>12000</v>
      </c>
    </row>
    <row r="49" spans="1:14">
      <c r="A49" s="213" t="s">
        <v>2671</v>
      </c>
      <c r="C49" s="213">
        <v>0</v>
      </c>
      <c r="D49" s="215">
        <v>12000</v>
      </c>
      <c r="E49" s="215">
        <v>12000</v>
      </c>
      <c r="F49" s="215">
        <v>0</v>
      </c>
      <c r="G49" s="215">
        <v>0</v>
      </c>
      <c r="H49" s="214">
        <v>0</v>
      </c>
      <c r="I49" s="214">
        <v>0</v>
      </c>
      <c r="J49" s="215">
        <v>0</v>
      </c>
      <c r="K49" s="215">
        <v>12000</v>
      </c>
    </row>
    <row r="50" spans="1:14">
      <c r="A50" s="213" t="s">
        <v>2785</v>
      </c>
      <c r="B50" s="213" t="s">
        <v>2786</v>
      </c>
      <c r="C50" s="215">
        <v>130200</v>
      </c>
      <c r="D50" s="215">
        <v>0</v>
      </c>
      <c r="E50" s="215">
        <v>130200</v>
      </c>
      <c r="F50" s="215">
        <v>130200</v>
      </c>
      <c r="G50" s="215">
        <v>0</v>
      </c>
      <c r="H50" s="216">
        <v>130200</v>
      </c>
      <c r="I50" s="214">
        <v>130200</v>
      </c>
      <c r="J50" s="215">
        <v>0</v>
      </c>
      <c r="K50" s="215">
        <v>0</v>
      </c>
    </row>
    <row r="51" spans="1:14">
      <c r="A51" s="213" t="s">
        <v>2787</v>
      </c>
      <c r="B51" s="213" t="s">
        <v>2788</v>
      </c>
      <c r="N51" s="2"/>
    </row>
    <row r="52" spans="1:14">
      <c r="A52" s="213" t="s">
        <v>2789</v>
      </c>
      <c r="B52" s="213" t="s">
        <v>2790</v>
      </c>
      <c r="C52" s="215">
        <v>1200</v>
      </c>
      <c r="D52" s="215">
        <v>0</v>
      </c>
      <c r="E52" s="215">
        <v>1200</v>
      </c>
      <c r="F52" s="215">
        <v>1077.3599999999999</v>
      </c>
      <c r="G52" s="215">
        <v>0</v>
      </c>
      <c r="H52" s="214">
        <v>1077.3599999999999</v>
      </c>
      <c r="I52" s="214">
        <v>1077.3599999999999</v>
      </c>
      <c r="J52" s="215">
        <v>0</v>
      </c>
      <c r="K52" s="215">
        <v>122.64</v>
      </c>
    </row>
    <row r="53" spans="1:14">
      <c r="A53" s="213" t="s">
        <v>2791</v>
      </c>
      <c r="B53" s="213" t="s">
        <v>2792</v>
      </c>
      <c r="C53" s="215">
        <v>0</v>
      </c>
      <c r="D53" s="215">
        <v>1500</v>
      </c>
      <c r="E53" s="215">
        <v>1500</v>
      </c>
      <c r="F53" s="215">
        <v>1024.92</v>
      </c>
      <c r="G53" s="215">
        <v>0</v>
      </c>
      <c r="H53" s="214">
        <v>1024.92</v>
      </c>
      <c r="I53" s="214">
        <v>1024.92</v>
      </c>
      <c r="J53" s="215">
        <v>0</v>
      </c>
      <c r="K53" s="215">
        <v>475.08</v>
      </c>
    </row>
    <row r="54" spans="1:14">
      <c r="A54" s="213" t="s">
        <v>2672</v>
      </c>
      <c r="C54" s="213">
        <v>1200</v>
      </c>
      <c r="D54" s="215">
        <v>1500</v>
      </c>
      <c r="E54" s="215">
        <v>2700</v>
      </c>
      <c r="F54" s="215">
        <v>2102.2800000000002</v>
      </c>
      <c r="G54" s="215">
        <v>0</v>
      </c>
      <c r="H54" s="216">
        <v>2102.2800000000002</v>
      </c>
      <c r="I54" s="214">
        <v>2102.2800000000002</v>
      </c>
      <c r="J54" s="215">
        <v>0</v>
      </c>
      <c r="K54" s="215">
        <v>597.72</v>
      </c>
    </row>
    <row r="55" spans="1:14">
      <c r="A55" s="213" t="s">
        <v>2793</v>
      </c>
      <c r="C55" s="213">
        <v>199500</v>
      </c>
      <c r="D55" s="215">
        <v>26325</v>
      </c>
      <c r="E55" s="215">
        <v>225825</v>
      </c>
      <c r="F55" s="215">
        <v>206754.78</v>
      </c>
      <c r="G55" s="215">
        <v>0</v>
      </c>
      <c r="H55" s="214">
        <v>206754.78</v>
      </c>
      <c r="I55" s="214">
        <v>206754.78</v>
      </c>
      <c r="J55" s="215">
        <v>0</v>
      </c>
      <c r="K55" s="215">
        <v>19070.22</v>
      </c>
    </row>
    <row r="56" spans="1:14">
      <c r="A56" s="213" t="s">
        <v>2794</v>
      </c>
      <c r="B56" s="213" t="s">
        <v>2795</v>
      </c>
    </row>
    <row r="57" spans="1:14">
      <c r="A57" s="213" t="s">
        <v>2796</v>
      </c>
      <c r="B57" s="213" t="s">
        <v>2797</v>
      </c>
      <c r="N57" s="2"/>
    </row>
    <row r="58" spans="1:14">
      <c r="A58" s="213" t="s">
        <v>2798</v>
      </c>
      <c r="B58" s="213" t="s">
        <v>2797</v>
      </c>
      <c r="C58" s="215">
        <v>0</v>
      </c>
      <c r="D58" s="215">
        <v>40000</v>
      </c>
      <c r="E58" s="215">
        <v>40000</v>
      </c>
      <c r="F58" s="215">
        <v>36217.31</v>
      </c>
      <c r="G58" s="215">
        <v>0</v>
      </c>
      <c r="H58" s="214">
        <v>36217.31</v>
      </c>
      <c r="I58" s="214">
        <v>36217.31</v>
      </c>
      <c r="J58" s="215">
        <v>0</v>
      </c>
      <c r="K58" s="215">
        <v>3782.69</v>
      </c>
    </row>
    <row r="59" spans="1:14">
      <c r="A59" s="213" t="s">
        <v>2673</v>
      </c>
      <c r="C59" s="213">
        <v>0</v>
      </c>
      <c r="D59" s="215">
        <v>40000</v>
      </c>
      <c r="E59" s="215">
        <v>40000</v>
      </c>
      <c r="F59" s="215">
        <v>36217.31</v>
      </c>
      <c r="G59" s="215">
        <v>0</v>
      </c>
      <c r="H59" s="214">
        <v>36217.31</v>
      </c>
      <c r="I59" s="214">
        <v>36217.31</v>
      </c>
      <c r="J59" s="215">
        <v>0</v>
      </c>
      <c r="K59" s="215">
        <v>3782.69</v>
      </c>
    </row>
    <row r="60" spans="1:14">
      <c r="A60" s="213" t="s">
        <v>2799</v>
      </c>
      <c r="C60" s="213">
        <v>0</v>
      </c>
      <c r="D60" s="215">
        <v>40000</v>
      </c>
      <c r="E60" s="215">
        <v>40000</v>
      </c>
      <c r="F60" s="215">
        <v>36217.31</v>
      </c>
      <c r="G60" s="215">
        <v>0</v>
      </c>
      <c r="H60" s="216">
        <v>36217.31</v>
      </c>
      <c r="I60" s="214">
        <v>36217.31</v>
      </c>
      <c r="J60" s="215">
        <v>0</v>
      </c>
      <c r="K60" s="215">
        <v>3782.69</v>
      </c>
    </row>
    <row r="61" spans="1:14">
      <c r="A61" s="213" t="s">
        <v>2800</v>
      </c>
      <c r="C61" s="213">
        <v>209360</v>
      </c>
      <c r="D61" s="215">
        <v>69325</v>
      </c>
      <c r="E61" s="215">
        <v>278685</v>
      </c>
      <c r="F61" s="215">
        <v>249838.01</v>
      </c>
      <c r="G61" s="215">
        <v>0</v>
      </c>
      <c r="H61" s="214">
        <v>249838.01</v>
      </c>
      <c r="I61" s="214">
        <v>249838.01</v>
      </c>
      <c r="J61" s="215">
        <v>0</v>
      </c>
      <c r="K61" s="215">
        <v>28846.99</v>
      </c>
    </row>
    <row r="62" spans="1:14">
      <c r="A62" s="213" t="s">
        <v>2801</v>
      </c>
      <c r="B62" s="213" t="s">
        <v>2802</v>
      </c>
    </row>
    <row r="63" spans="1:14">
      <c r="A63" s="213" t="s">
        <v>2803</v>
      </c>
      <c r="B63" s="213" t="s">
        <v>2804</v>
      </c>
    </row>
    <row r="64" spans="1:14">
      <c r="A64" s="213" t="s">
        <v>2805</v>
      </c>
      <c r="B64" s="213" t="s">
        <v>168</v>
      </c>
      <c r="N64" s="2"/>
    </row>
    <row r="65" spans="1:14">
      <c r="A65" s="213" t="s">
        <v>2806</v>
      </c>
      <c r="B65" s="213" t="s">
        <v>168</v>
      </c>
      <c r="C65" s="215">
        <v>5000</v>
      </c>
      <c r="D65" s="215">
        <v>0</v>
      </c>
      <c r="E65" s="215">
        <v>5000</v>
      </c>
      <c r="F65" s="215">
        <v>4577.8999999999996</v>
      </c>
      <c r="G65" s="215">
        <v>0</v>
      </c>
      <c r="H65" s="214">
        <v>4577.8999999999996</v>
      </c>
      <c r="I65" s="214">
        <v>4577.8999999999996</v>
      </c>
      <c r="J65" s="215">
        <v>0</v>
      </c>
      <c r="K65" s="215">
        <v>422.1</v>
      </c>
    </row>
    <row r="66" spans="1:14">
      <c r="A66" s="213" t="s">
        <v>2674</v>
      </c>
      <c r="C66" s="213">
        <v>5000</v>
      </c>
      <c r="D66" s="215">
        <v>0</v>
      </c>
      <c r="E66" s="215">
        <v>5000</v>
      </c>
      <c r="F66" s="215">
        <v>4577.8999999999996</v>
      </c>
      <c r="G66" s="215">
        <v>0</v>
      </c>
      <c r="H66" s="216">
        <v>4577.8999999999996</v>
      </c>
      <c r="I66" s="214">
        <v>4577.8999999999996</v>
      </c>
      <c r="J66" s="215">
        <v>0</v>
      </c>
      <c r="K66" s="215">
        <v>422.1</v>
      </c>
    </row>
    <row r="67" spans="1:14">
      <c r="A67" s="213" t="s">
        <v>2807</v>
      </c>
      <c r="B67" s="213" t="s">
        <v>2808</v>
      </c>
      <c r="N67" s="2"/>
    </row>
    <row r="68" spans="1:14">
      <c r="A68" s="213" t="s">
        <v>2809</v>
      </c>
      <c r="B68" s="213" t="s">
        <v>2808</v>
      </c>
      <c r="C68" s="215">
        <v>24000</v>
      </c>
      <c r="D68" s="215">
        <v>0</v>
      </c>
      <c r="E68" s="215">
        <v>24000</v>
      </c>
      <c r="F68" s="215">
        <v>19123.580000000002</v>
      </c>
      <c r="G68" s="215">
        <v>0</v>
      </c>
      <c r="H68" s="214">
        <v>19123.580000000002</v>
      </c>
      <c r="I68" s="214">
        <v>19123.580000000002</v>
      </c>
      <c r="J68" s="215">
        <v>0</v>
      </c>
      <c r="K68" s="215">
        <v>4876.42</v>
      </c>
    </row>
    <row r="69" spans="1:14">
      <c r="A69" s="213" t="s">
        <v>2675</v>
      </c>
      <c r="C69" s="213">
        <v>24000</v>
      </c>
      <c r="D69" s="215">
        <v>0</v>
      </c>
      <c r="E69" s="215">
        <v>24000</v>
      </c>
      <c r="F69" s="215">
        <v>19123.580000000002</v>
      </c>
      <c r="G69" s="215">
        <v>0</v>
      </c>
      <c r="H69" s="216">
        <v>19123.580000000002</v>
      </c>
      <c r="I69" s="214">
        <v>19123.580000000002</v>
      </c>
      <c r="J69" s="215">
        <v>0</v>
      </c>
      <c r="K69" s="215">
        <v>4876.42</v>
      </c>
    </row>
    <row r="70" spans="1:14">
      <c r="A70" s="213" t="s">
        <v>2810</v>
      </c>
      <c r="B70" s="213" t="s">
        <v>172</v>
      </c>
    </row>
    <row r="71" spans="1:14">
      <c r="A71" s="213" t="s">
        <v>2811</v>
      </c>
      <c r="B71" s="213" t="s">
        <v>172</v>
      </c>
      <c r="C71" s="215">
        <v>2500</v>
      </c>
      <c r="D71" s="215">
        <v>0</v>
      </c>
      <c r="E71" s="215">
        <v>2500</v>
      </c>
      <c r="F71" s="215">
        <v>2183.42</v>
      </c>
      <c r="G71" s="215">
        <v>0</v>
      </c>
      <c r="H71" s="214">
        <v>2183.42</v>
      </c>
      <c r="I71" s="214">
        <v>2183.42</v>
      </c>
      <c r="J71" s="215">
        <v>0</v>
      </c>
      <c r="K71" s="215">
        <v>316.58</v>
      </c>
    </row>
    <row r="72" spans="1:14">
      <c r="A72" s="213" t="s">
        <v>2676</v>
      </c>
      <c r="C72" s="213">
        <v>2500</v>
      </c>
      <c r="D72" s="215">
        <v>0</v>
      </c>
      <c r="E72" s="215">
        <v>2500</v>
      </c>
      <c r="F72" s="215">
        <v>2183.42</v>
      </c>
      <c r="G72" s="215">
        <v>0</v>
      </c>
      <c r="H72" s="216">
        <v>2183.42</v>
      </c>
      <c r="I72" s="214">
        <v>2183.42</v>
      </c>
      <c r="J72" s="215">
        <v>0</v>
      </c>
      <c r="K72" s="215">
        <v>316.58</v>
      </c>
    </row>
    <row r="73" spans="1:14">
      <c r="A73" s="213" t="s">
        <v>2812</v>
      </c>
      <c r="B73" s="213" t="s">
        <v>2813</v>
      </c>
    </row>
    <row r="74" spans="1:14">
      <c r="A74" s="213" t="s">
        <v>2814</v>
      </c>
      <c r="B74" s="213" t="s">
        <v>2815</v>
      </c>
      <c r="C74" s="215">
        <v>1500</v>
      </c>
      <c r="D74" s="215">
        <v>0</v>
      </c>
      <c r="E74" s="215">
        <v>1500</v>
      </c>
      <c r="F74" s="215">
        <v>1175.5899999999999</v>
      </c>
      <c r="G74" s="215">
        <v>0</v>
      </c>
      <c r="H74" s="214">
        <v>1175.5899999999999</v>
      </c>
      <c r="I74" s="214">
        <v>1175.5899999999999</v>
      </c>
      <c r="J74" s="215">
        <v>0</v>
      </c>
      <c r="K74" s="215">
        <v>324.41000000000003</v>
      </c>
    </row>
    <row r="75" spans="1:14">
      <c r="A75" s="213" t="s">
        <v>2677</v>
      </c>
      <c r="C75" s="213">
        <v>1500</v>
      </c>
      <c r="D75" s="215">
        <v>0</v>
      </c>
      <c r="E75" s="215">
        <v>1500</v>
      </c>
      <c r="F75" s="215">
        <v>1175.5899999999999</v>
      </c>
      <c r="G75" s="215">
        <v>0</v>
      </c>
      <c r="H75" s="216">
        <v>1175.5899999999999</v>
      </c>
      <c r="I75" s="214">
        <v>1175.5899999999999</v>
      </c>
      <c r="J75" s="215">
        <v>0</v>
      </c>
      <c r="K75" s="215">
        <v>324.41000000000003</v>
      </c>
    </row>
    <row r="76" spans="1:14">
      <c r="A76" s="213" t="s">
        <v>2816</v>
      </c>
      <c r="C76" s="213">
        <v>33000</v>
      </c>
      <c r="D76" s="215">
        <v>0</v>
      </c>
      <c r="E76" s="215">
        <v>33000</v>
      </c>
      <c r="F76" s="215">
        <v>27060.49</v>
      </c>
      <c r="G76" s="215">
        <v>0</v>
      </c>
      <c r="H76" s="214">
        <v>27060.49</v>
      </c>
      <c r="I76" s="214">
        <v>27060.49</v>
      </c>
      <c r="J76" s="215">
        <v>0</v>
      </c>
      <c r="K76" s="215">
        <v>5939.51</v>
      </c>
    </row>
    <row r="77" spans="1:14">
      <c r="A77" s="213" t="s">
        <v>2817</v>
      </c>
      <c r="C77" s="213">
        <v>33000</v>
      </c>
      <c r="D77" s="215">
        <v>0</v>
      </c>
      <c r="E77" s="215">
        <v>33000</v>
      </c>
      <c r="F77" s="215">
        <v>27060.49</v>
      </c>
      <c r="G77" s="215">
        <v>0</v>
      </c>
      <c r="H77" s="214">
        <v>27060.49</v>
      </c>
      <c r="I77" s="214">
        <v>27060.49</v>
      </c>
      <c r="J77" s="215">
        <v>0</v>
      </c>
      <c r="K77" s="215">
        <v>5939.51</v>
      </c>
    </row>
    <row r="78" spans="1:14">
      <c r="A78" s="213" t="s">
        <v>2818</v>
      </c>
      <c r="B78" s="213" t="s">
        <v>2819</v>
      </c>
    </row>
    <row r="79" spans="1:14">
      <c r="A79" s="213" t="s">
        <v>2820</v>
      </c>
      <c r="B79" s="213" t="s">
        <v>2821</v>
      </c>
    </row>
    <row r="80" spans="1:14">
      <c r="A80" s="213" t="s">
        <v>2822</v>
      </c>
      <c r="B80" s="213" t="s">
        <v>202</v>
      </c>
    </row>
    <row r="81" spans="1:11">
      <c r="A81" s="213" t="s">
        <v>2823</v>
      </c>
      <c r="B81" s="213" t="s">
        <v>202</v>
      </c>
      <c r="C81" s="215">
        <v>10000</v>
      </c>
      <c r="D81" s="215">
        <v>0</v>
      </c>
      <c r="E81" s="215">
        <v>10000</v>
      </c>
      <c r="F81" s="215">
        <v>5368.8</v>
      </c>
      <c r="G81" s="215">
        <v>0</v>
      </c>
      <c r="H81" s="214">
        <v>5368.8</v>
      </c>
      <c r="I81" s="214">
        <v>5368.8</v>
      </c>
      <c r="J81" s="215">
        <v>0</v>
      </c>
      <c r="K81" s="215">
        <v>4631.2</v>
      </c>
    </row>
    <row r="82" spans="1:11">
      <c r="A82" s="213" t="s">
        <v>2678</v>
      </c>
      <c r="C82" s="213">
        <v>10000</v>
      </c>
      <c r="D82" s="215">
        <v>0</v>
      </c>
      <c r="E82" s="215">
        <v>10000</v>
      </c>
      <c r="F82" s="215">
        <v>5368.8</v>
      </c>
      <c r="G82" s="215">
        <v>0</v>
      </c>
      <c r="H82" s="214">
        <v>5368.8</v>
      </c>
      <c r="I82" s="214">
        <v>5368.8</v>
      </c>
      <c r="J82" s="215">
        <v>0</v>
      </c>
      <c r="K82" s="215">
        <v>4631.2</v>
      </c>
    </row>
    <row r="83" spans="1:11">
      <c r="A83" s="213" t="s">
        <v>2824</v>
      </c>
      <c r="C83" s="213">
        <v>10000</v>
      </c>
      <c r="D83" s="215">
        <v>0</v>
      </c>
      <c r="E83" s="215">
        <v>10000</v>
      </c>
      <c r="F83" s="215">
        <v>5368.8</v>
      </c>
      <c r="G83" s="215">
        <v>0</v>
      </c>
      <c r="H83" s="214">
        <v>5368.8</v>
      </c>
      <c r="I83" s="214">
        <v>5368.8</v>
      </c>
      <c r="J83" s="215">
        <v>0</v>
      </c>
      <c r="K83" s="215">
        <v>4631.2</v>
      </c>
    </row>
    <row r="84" spans="1:11">
      <c r="A84" s="213" t="s">
        <v>2825</v>
      </c>
      <c r="C84" s="213">
        <v>10000</v>
      </c>
      <c r="D84" s="215">
        <v>0</v>
      </c>
      <c r="E84" s="215">
        <v>10000</v>
      </c>
      <c r="F84" s="215">
        <v>5368.8</v>
      </c>
      <c r="G84" s="215">
        <v>0</v>
      </c>
      <c r="H84" s="216">
        <v>5368.8</v>
      </c>
      <c r="I84" s="214">
        <v>5368.8</v>
      </c>
      <c r="J84" s="215">
        <v>0</v>
      </c>
      <c r="K84" s="215">
        <v>4631.2</v>
      </c>
    </row>
    <row r="85" spans="1:11">
      <c r="A85" s="213" t="s">
        <v>2826</v>
      </c>
      <c r="B85" s="213" t="s">
        <v>2827</v>
      </c>
    </row>
    <row r="86" spans="1:11">
      <c r="A86" s="213" t="s">
        <v>2828</v>
      </c>
      <c r="B86" s="213" t="s">
        <v>2829</v>
      </c>
    </row>
    <row r="87" spans="1:11">
      <c r="A87" s="213" t="s">
        <v>2830</v>
      </c>
      <c r="B87" s="213" t="s">
        <v>2831</v>
      </c>
      <c r="C87" s="215">
        <v>2000</v>
      </c>
      <c r="D87" s="215">
        <v>0</v>
      </c>
      <c r="E87" s="215">
        <v>2000</v>
      </c>
      <c r="F87" s="215">
        <v>496.03</v>
      </c>
      <c r="G87" s="215">
        <v>0</v>
      </c>
      <c r="H87" s="214">
        <v>496.03</v>
      </c>
      <c r="I87" s="214">
        <v>496.03</v>
      </c>
      <c r="J87" s="215">
        <v>0</v>
      </c>
      <c r="K87" s="215">
        <v>1503.97</v>
      </c>
    </row>
    <row r="88" spans="1:11">
      <c r="A88" s="213" t="s">
        <v>2832</v>
      </c>
      <c r="C88" s="213">
        <v>2000</v>
      </c>
      <c r="D88" s="215">
        <v>0</v>
      </c>
      <c r="E88" s="215">
        <v>2000</v>
      </c>
      <c r="F88" s="215">
        <v>496.03</v>
      </c>
      <c r="G88" s="215">
        <v>0</v>
      </c>
      <c r="H88" s="216">
        <v>496.03</v>
      </c>
      <c r="I88" s="214">
        <v>496.03</v>
      </c>
      <c r="J88" s="215">
        <v>0</v>
      </c>
      <c r="K88" s="215">
        <v>1503.97</v>
      </c>
    </row>
    <row r="89" spans="1:11">
      <c r="A89" s="213" t="s">
        <v>2833</v>
      </c>
      <c r="B89" s="213" t="s">
        <v>2834</v>
      </c>
    </row>
    <row r="90" spans="1:11">
      <c r="A90" s="213" t="s">
        <v>2835</v>
      </c>
      <c r="B90" s="213" t="s">
        <v>2836</v>
      </c>
      <c r="C90" s="215">
        <v>1000</v>
      </c>
      <c r="D90" s="215">
        <v>0</v>
      </c>
      <c r="E90" s="215">
        <v>1000</v>
      </c>
      <c r="F90" s="215">
        <v>0</v>
      </c>
      <c r="G90" s="215">
        <v>0</v>
      </c>
      <c r="H90" s="214">
        <v>0</v>
      </c>
      <c r="I90" s="214">
        <v>0</v>
      </c>
      <c r="J90" s="215">
        <v>0</v>
      </c>
      <c r="K90" s="215">
        <v>1000</v>
      </c>
    </row>
    <row r="91" spans="1:11">
      <c r="A91" s="213" t="s">
        <v>2837</v>
      </c>
      <c r="B91" s="213" t="s">
        <v>2838</v>
      </c>
    </row>
    <row r="92" spans="1:11">
      <c r="A92" s="213" t="s">
        <v>2839</v>
      </c>
      <c r="B92" s="213" t="s">
        <v>2840</v>
      </c>
      <c r="C92" s="215">
        <v>1500</v>
      </c>
      <c r="D92" s="215">
        <v>0</v>
      </c>
      <c r="E92" s="215">
        <v>1500</v>
      </c>
      <c r="F92" s="215">
        <v>0</v>
      </c>
      <c r="G92" s="215">
        <v>0</v>
      </c>
      <c r="H92" s="214">
        <v>0</v>
      </c>
      <c r="I92" s="214">
        <v>0</v>
      </c>
      <c r="J92" s="215">
        <v>0</v>
      </c>
      <c r="K92" s="215">
        <v>1500</v>
      </c>
    </row>
    <row r="93" spans="1:11">
      <c r="A93" s="213" t="s">
        <v>2679</v>
      </c>
      <c r="C93" s="213">
        <v>1500</v>
      </c>
      <c r="D93" s="215">
        <v>0</v>
      </c>
      <c r="E93" s="215">
        <v>1500</v>
      </c>
      <c r="F93" s="215">
        <v>0</v>
      </c>
      <c r="G93" s="215">
        <v>0</v>
      </c>
      <c r="H93" s="214">
        <v>0</v>
      </c>
      <c r="I93" s="214">
        <v>0</v>
      </c>
      <c r="J93" s="215">
        <v>0</v>
      </c>
      <c r="K93" s="215">
        <v>1500</v>
      </c>
    </row>
    <row r="94" spans="1:11">
      <c r="A94" s="213" t="s">
        <v>2841</v>
      </c>
      <c r="B94" s="213" t="s">
        <v>2842</v>
      </c>
      <c r="C94" s="215">
        <v>1000</v>
      </c>
      <c r="D94" s="215">
        <v>0</v>
      </c>
      <c r="E94" s="215">
        <v>1000</v>
      </c>
      <c r="F94" s="215">
        <v>0</v>
      </c>
      <c r="G94" s="215">
        <v>0</v>
      </c>
      <c r="H94" s="214">
        <v>0</v>
      </c>
      <c r="I94" s="214">
        <v>0</v>
      </c>
      <c r="J94" s="215">
        <v>0</v>
      </c>
      <c r="K94" s="215">
        <v>1000</v>
      </c>
    </row>
    <row r="95" spans="1:11">
      <c r="A95" s="213" t="s">
        <v>2843</v>
      </c>
      <c r="C95" s="213">
        <v>3500</v>
      </c>
      <c r="D95" s="215">
        <v>0</v>
      </c>
      <c r="E95" s="215">
        <v>3500</v>
      </c>
      <c r="F95" s="215">
        <v>0</v>
      </c>
      <c r="G95" s="215">
        <v>0</v>
      </c>
      <c r="H95" s="214">
        <v>0</v>
      </c>
      <c r="I95" s="214">
        <v>0</v>
      </c>
      <c r="J95" s="215">
        <v>0</v>
      </c>
      <c r="K95" s="215">
        <v>3500</v>
      </c>
    </row>
    <row r="96" spans="1:11">
      <c r="A96" s="213" t="s">
        <v>2844</v>
      </c>
      <c r="B96" s="213" t="s">
        <v>2845</v>
      </c>
    </row>
    <row r="97" spans="1:11">
      <c r="A97" s="213" t="s">
        <v>2846</v>
      </c>
      <c r="B97" s="213" t="s">
        <v>2847</v>
      </c>
      <c r="C97" s="215">
        <v>0</v>
      </c>
      <c r="D97" s="215">
        <v>2000</v>
      </c>
      <c r="E97" s="215">
        <v>2000</v>
      </c>
      <c r="F97" s="215">
        <v>1612.9</v>
      </c>
      <c r="G97" s="215">
        <v>0</v>
      </c>
      <c r="H97" s="214">
        <v>1612.9</v>
      </c>
      <c r="I97" s="214">
        <v>1612.9</v>
      </c>
      <c r="J97" s="215">
        <v>0</v>
      </c>
      <c r="K97" s="215">
        <v>387.1</v>
      </c>
    </row>
    <row r="98" spans="1:11">
      <c r="A98" s="213" t="s">
        <v>2848</v>
      </c>
      <c r="B98" s="213" t="s">
        <v>210</v>
      </c>
      <c r="C98" s="215">
        <v>2000</v>
      </c>
      <c r="D98" s="215">
        <v>0</v>
      </c>
      <c r="E98" s="215">
        <v>2000</v>
      </c>
      <c r="F98" s="215">
        <v>1563.6</v>
      </c>
      <c r="G98" s="215">
        <v>0</v>
      </c>
      <c r="H98" s="214">
        <v>1563.6</v>
      </c>
      <c r="I98" s="214">
        <v>1563.6</v>
      </c>
      <c r="J98" s="215">
        <v>0</v>
      </c>
      <c r="K98" s="215">
        <v>436.4</v>
      </c>
    </row>
    <row r="99" spans="1:11">
      <c r="A99" s="213" t="s">
        <v>2849</v>
      </c>
      <c r="C99" s="213">
        <v>2000</v>
      </c>
      <c r="D99" s="215">
        <v>2000</v>
      </c>
      <c r="E99" s="215">
        <v>4000</v>
      </c>
      <c r="F99" s="215">
        <v>3176.5</v>
      </c>
      <c r="G99" s="215">
        <v>0</v>
      </c>
      <c r="H99" s="214">
        <v>3176.5</v>
      </c>
      <c r="I99" s="214">
        <v>3176.5</v>
      </c>
      <c r="J99" s="215">
        <v>0</v>
      </c>
      <c r="K99" s="215">
        <v>823.5</v>
      </c>
    </row>
    <row r="100" spans="1:11">
      <c r="A100" s="213" t="s">
        <v>2850</v>
      </c>
      <c r="B100" s="213" t="s">
        <v>347</v>
      </c>
    </row>
    <row r="101" spans="1:11">
      <c r="A101" s="213" t="s">
        <v>2851</v>
      </c>
      <c r="B101" s="213" t="s">
        <v>2852</v>
      </c>
      <c r="C101" s="215">
        <v>2500</v>
      </c>
      <c r="D101" s="215">
        <v>0</v>
      </c>
      <c r="E101" s="215">
        <v>2500</v>
      </c>
      <c r="F101" s="215">
        <v>2048</v>
      </c>
      <c r="G101" s="215">
        <v>0</v>
      </c>
      <c r="H101" s="216">
        <v>2048</v>
      </c>
      <c r="I101" s="214">
        <v>2048</v>
      </c>
      <c r="J101" s="215">
        <v>0</v>
      </c>
      <c r="K101" s="215">
        <v>452</v>
      </c>
    </row>
    <row r="102" spans="1:11">
      <c r="A102" s="213" t="s">
        <v>2853</v>
      </c>
      <c r="B102" s="213" t="s">
        <v>2854</v>
      </c>
    </row>
    <row r="103" spans="1:11">
      <c r="A103" s="213" t="s">
        <v>2855</v>
      </c>
      <c r="B103" s="213" t="s">
        <v>2856</v>
      </c>
      <c r="C103" s="215">
        <v>1100</v>
      </c>
      <c r="D103" s="215">
        <v>64</v>
      </c>
      <c r="E103" s="215">
        <v>1164</v>
      </c>
      <c r="F103" s="215">
        <v>1163.1600000000001</v>
      </c>
      <c r="G103" s="215">
        <v>0</v>
      </c>
      <c r="H103" s="214">
        <v>1163.1600000000001</v>
      </c>
      <c r="I103" s="214">
        <v>1163.1600000000001</v>
      </c>
      <c r="J103" s="215">
        <v>0</v>
      </c>
      <c r="K103" s="215">
        <v>0.84</v>
      </c>
    </row>
    <row r="104" spans="1:11">
      <c r="A104" s="213" t="s">
        <v>2680</v>
      </c>
      <c r="C104" s="213">
        <v>1100</v>
      </c>
      <c r="D104" s="215">
        <v>64</v>
      </c>
      <c r="E104" s="215">
        <v>1164</v>
      </c>
      <c r="F104" s="215">
        <v>1163.1600000000001</v>
      </c>
      <c r="G104" s="215">
        <v>0</v>
      </c>
      <c r="H104" s="216">
        <v>1163.1600000000001</v>
      </c>
      <c r="I104" s="214">
        <v>1163.1600000000001</v>
      </c>
      <c r="J104" s="215">
        <v>0</v>
      </c>
      <c r="K104" s="215">
        <v>0.84</v>
      </c>
    </row>
    <row r="105" spans="1:11">
      <c r="A105" s="213" t="s">
        <v>2857</v>
      </c>
      <c r="C105" s="213">
        <v>3600</v>
      </c>
      <c r="D105" s="215">
        <v>64</v>
      </c>
      <c r="E105" s="215">
        <v>3664</v>
      </c>
      <c r="F105" s="215">
        <v>3211.16</v>
      </c>
      <c r="G105" s="215">
        <v>0</v>
      </c>
      <c r="H105" s="214">
        <v>3211.16</v>
      </c>
      <c r="I105" s="214">
        <v>3211.16</v>
      </c>
      <c r="J105" s="215">
        <v>0</v>
      </c>
      <c r="K105" s="215">
        <v>452.84</v>
      </c>
    </row>
    <row r="106" spans="1:11">
      <c r="A106" s="213" t="s">
        <v>2858</v>
      </c>
      <c r="B106" s="213" t="s">
        <v>348</v>
      </c>
    </row>
    <row r="107" spans="1:11">
      <c r="A107" s="213" t="s">
        <v>2859</v>
      </c>
      <c r="B107" s="213" t="s">
        <v>216</v>
      </c>
      <c r="C107" s="215">
        <v>500</v>
      </c>
      <c r="D107" s="215">
        <v>0</v>
      </c>
      <c r="E107" s="215">
        <v>500</v>
      </c>
      <c r="F107" s="215">
        <v>345.96</v>
      </c>
      <c r="G107" s="215">
        <v>0</v>
      </c>
      <c r="H107" s="216">
        <v>345.96</v>
      </c>
      <c r="I107" s="214">
        <v>345.96</v>
      </c>
      <c r="J107" s="215">
        <v>0</v>
      </c>
      <c r="K107" s="215">
        <v>154.04</v>
      </c>
    </row>
    <row r="108" spans="1:11">
      <c r="A108" s="213" t="s">
        <v>2860</v>
      </c>
      <c r="C108" s="213">
        <v>500</v>
      </c>
      <c r="D108" s="215">
        <v>0</v>
      </c>
      <c r="E108" s="215">
        <v>500</v>
      </c>
      <c r="F108" s="215">
        <v>345.96</v>
      </c>
      <c r="G108" s="215">
        <v>0</v>
      </c>
      <c r="H108" s="214">
        <v>345.96</v>
      </c>
      <c r="I108" s="214">
        <v>345.96</v>
      </c>
      <c r="J108" s="215">
        <v>0</v>
      </c>
      <c r="K108" s="215">
        <v>154.04</v>
      </c>
    </row>
    <row r="109" spans="1:11">
      <c r="A109" s="213" t="s">
        <v>2861</v>
      </c>
      <c r="B109" s="213" t="s">
        <v>2862</v>
      </c>
    </row>
    <row r="110" spans="1:11">
      <c r="A110" s="213" t="s">
        <v>2863</v>
      </c>
      <c r="B110" s="213" t="s">
        <v>2864</v>
      </c>
      <c r="C110" s="215">
        <v>10000</v>
      </c>
      <c r="D110" s="215">
        <v>0</v>
      </c>
      <c r="E110" s="215">
        <v>10000</v>
      </c>
      <c r="F110" s="215">
        <v>0</v>
      </c>
      <c r="G110" s="215">
        <v>0</v>
      </c>
      <c r="H110" s="214">
        <v>0</v>
      </c>
      <c r="I110" s="214">
        <v>0</v>
      </c>
      <c r="J110" s="215">
        <v>0</v>
      </c>
      <c r="K110" s="215">
        <v>10000</v>
      </c>
    </row>
    <row r="111" spans="1:11">
      <c r="A111" s="213" t="s">
        <v>2865</v>
      </c>
      <c r="B111" s="213" t="s">
        <v>2866</v>
      </c>
      <c r="C111" s="215">
        <v>4659.88</v>
      </c>
      <c r="D111" s="215">
        <v>0</v>
      </c>
      <c r="E111" s="215">
        <v>4659.88</v>
      </c>
      <c r="F111" s="215">
        <v>0</v>
      </c>
      <c r="G111" s="215">
        <v>0</v>
      </c>
      <c r="H111" s="214">
        <v>0</v>
      </c>
      <c r="I111" s="214">
        <v>0</v>
      </c>
      <c r="J111" s="215">
        <v>0</v>
      </c>
      <c r="K111" s="215">
        <v>4659.88</v>
      </c>
    </row>
    <row r="112" spans="1:11">
      <c r="A112" s="213" t="s">
        <v>2867</v>
      </c>
      <c r="B112" s="213" t="s">
        <v>2868</v>
      </c>
      <c r="C112" s="215">
        <v>2500</v>
      </c>
      <c r="D112" s="215">
        <v>2000</v>
      </c>
      <c r="E112" s="215">
        <v>4500</v>
      </c>
      <c r="F112" s="215">
        <v>3165.6</v>
      </c>
      <c r="G112" s="215">
        <v>0</v>
      </c>
      <c r="H112" s="216">
        <v>3165.6</v>
      </c>
      <c r="I112" s="214">
        <v>3165.6</v>
      </c>
      <c r="J112" s="215">
        <v>0</v>
      </c>
      <c r="K112" s="215">
        <v>1334.4</v>
      </c>
    </row>
    <row r="113" spans="1:11">
      <c r="A113" s="213" t="s">
        <v>2869</v>
      </c>
      <c r="B113" s="213" t="s">
        <v>2870</v>
      </c>
      <c r="C113" s="215">
        <v>5000</v>
      </c>
      <c r="D113" s="215">
        <v>0</v>
      </c>
      <c r="E113" s="215">
        <v>5000</v>
      </c>
      <c r="F113" s="215">
        <v>4520.34</v>
      </c>
      <c r="G113" s="215">
        <v>0</v>
      </c>
      <c r="H113" s="216">
        <v>4520.34</v>
      </c>
      <c r="I113" s="214">
        <v>4520.34</v>
      </c>
      <c r="J113" s="215">
        <v>0</v>
      </c>
      <c r="K113" s="215">
        <v>479.66</v>
      </c>
    </row>
    <row r="114" spans="1:11">
      <c r="A114" s="213" t="s">
        <v>2871</v>
      </c>
      <c r="C114" s="213">
        <v>22159.88</v>
      </c>
      <c r="D114" s="215">
        <v>2000</v>
      </c>
      <c r="E114" s="215">
        <v>24159.88</v>
      </c>
      <c r="F114" s="215">
        <v>7685.94</v>
      </c>
      <c r="G114" s="215">
        <v>0</v>
      </c>
      <c r="H114" s="214">
        <v>7685.94</v>
      </c>
      <c r="I114" s="214">
        <v>7685.94</v>
      </c>
      <c r="J114" s="215">
        <v>0</v>
      </c>
      <c r="K114" s="215">
        <v>16473.939999999999</v>
      </c>
    </row>
    <row r="115" spans="1:11">
      <c r="A115" s="213" t="s">
        <v>2872</v>
      </c>
      <c r="C115" s="213">
        <v>33759.879999999997</v>
      </c>
      <c r="D115" s="215">
        <v>4064</v>
      </c>
      <c r="E115" s="215">
        <v>37823.879999999997</v>
      </c>
      <c r="F115" s="215">
        <v>14915.59</v>
      </c>
      <c r="G115" s="215">
        <v>0</v>
      </c>
      <c r="H115" s="214">
        <v>14915.59</v>
      </c>
      <c r="I115" s="214">
        <v>14915.59</v>
      </c>
      <c r="J115" s="215">
        <v>0</v>
      </c>
      <c r="K115" s="215">
        <v>22908.29</v>
      </c>
    </row>
    <row r="116" spans="1:11">
      <c r="A116" s="213" t="s">
        <v>2873</v>
      </c>
      <c r="B116" s="213" t="s">
        <v>2874</v>
      </c>
    </row>
    <row r="117" spans="1:11">
      <c r="A117" s="213" t="s">
        <v>2875</v>
      </c>
      <c r="B117" s="213" t="s">
        <v>2876</v>
      </c>
    </row>
    <row r="118" spans="1:11">
      <c r="A118" s="213" t="s">
        <v>2877</v>
      </c>
      <c r="B118" s="213" t="s">
        <v>224</v>
      </c>
    </row>
    <row r="119" spans="1:11">
      <c r="A119" s="213" t="s">
        <v>2878</v>
      </c>
      <c r="B119" s="213" t="s">
        <v>2879</v>
      </c>
      <c r="C119" s="215">
        <v>3676.35</v>
      </c>
      <c r="D119" s="215">
        <v>50</v>
      </c>
      <c r="E119" s="215">
        <v>3726.35</v>
      </c>
      <c r="F119" s="215">
        <v>3720.19</v>
      </c>
      <c r="G119" s="215">
        <v>0</v>
      </c>
      <c r="H119" s="214">
        <v>3720.19</v>
      </c>
      <c r="I119" s="214">
        <v>3720.19</v>
      </c>
      <c r="J119" s="215">
        <v>0</v>
      </c>
      <c r="K119" s="215">
        <v>6.16</v>
      </c>
    </row>
    <row r="120" spans="1:11">
      <c r="A120" s="213" t="s">
        <v>2681</v>
      </c>
      <c r="C120" s="213">
        <v>3676.35</v>
      </c>
      <c r="D120" s="215">
        <v>50</v>
      </c>
      <c r="E120" s="215">
        <v>3726.35</v>
      </c>
      <c r="F120" s="215">
        <v>3720.19</v>
      </c>
      <c r="G120" s="215">
        <v>0</v>
      </c>
      <c r="H120" s="214">
        <v>3720.19</v>
      </c>
      <c r="I120" s="214">
        <v>3720.19</v>
      </c>
      <c r="J120" s="215">
        <v>0</v>
      </c>
      <c r="K120" s="215">
        <v>6.16</v>
      </c>
    </row>
    <row r="121" spans="1:11">
      <c r="A121" s="213" t="s">
        <v>2880</v>
      </c>
      <c r="B121" s="213" t="s">
        <v>2881</v>
      </c>
    </row>
    <row r="122" spans="1:11">
      <c r="A122" s="213" t="s">
        <v>2882</v>
      </c>
      <c r="B122" s="213" t="s">
        <v>2883</v>
      </c>
      <c r="C122" s="215">
        <v>4900</v>
      </c>
      <c r="D122" s="215">
        <v>0</v>
      </c>
      <c r="E122" s="215">
        <v>4900</v>
      </c>
      <c r="F122" s="215">
        <v>4406.2700000000004</v>
      </c>
      <c r="G122" s="215">
        <v>0</v>
      </c>
      <c r="H122" s="214">
        <v>4406.2700000000004</v>
      </c>
      <c r="I122" s="214">
        <v>4406.2700000000004</v>
      </c>
      <c r="J122" s="215">
        <v>0</v>
      </c>
      <c r="K122" s="215">
        <v>493.73</v>
      </c>
    </row>
    <row r="123" spans="1:11">
      <c r="A123" s="213" t="s">
        <v>2884</v>
      </c>
      <c r="B123" s="213" t="s">
        <v>2885</v>
      </c>
      <c r="C123" s="215">
        <v>100</v>
      </c>
      <c r="D123" s="215">
        <v>100</v>
      </c>
      <c r="E123" s="215">
        <v>200</v>
      </c>
      <c r="F123" s="215">
        <v>0</v>
      </c>
      <c r="G123" s="215">
        <v>0</v>
      </c>
      <c r="H123" s="214">
        <v>0</v>
      </c>
      <c r="I123" s="214">
        <v>0</v>
      </c>
      <c r="J123" s="215">
        <v>0</v>
      </c>
      <c r="K123" s="215">
        <v>200</v>
      </c>
    </row>
    <row r="124" spans="1:11">
      <c r="A124" s="213" t="s">
        <v>2682</v>
      </c>
      <c r="C124" s="213">
        <v>5000</v>
      </c>
      <c r="D124" s="215">
        <v>100</v>
      </c>
      <c r="E124" s="215">
        <v>5100</v>
      </c>
      <c r="F124" s="215">
        <v>4406.2700000000004</v>
      </c>
      <c r="G124" s="215">
        <v>0</v>
      </c>
      <c r="H124" s="214">
        <v>4406.2700000000004</v>
      </c>
      <c r="I124" s="214">
        <v>4406.2700000000004</v>
      </c>
      <c r="J124" s="215">
        <v>0</v>
      </c>
      <c r="K124" s="215">
        <v>693.73</v>
      </c>
    </row>
    <row r="125" spans="1:11">
      <c r="A125" s="213" t="s">
        <v>2886</v>
      </c>
      <c r="B125" s="213" t="s">
        <v>2887</v>
      </c>
    </row>
    <row r="126" spans="1:11">
      <c r="A126" s="213" t="s">
        <v>2888</v>
      </c>
      <c r="B126" s="213" t="s">
        <v>2889</v>
      </c>
      <c r="C126" s="215">
        <v>107118.95</v>
      </c>
      <c r="D126" s="215">
        <v>0</v>
      </c>
      <c r="E126" s="215">
        <v>107118.95</v>
      </c>
      <c r="F126" s="215">
        <v>107063.7</v>
      </c>
      <c r="G126" s="215">
        <v>0</v>
      </c>
      <c r="H126" s="214">
        <v>107063.7</v>
      </c>
      <c r="I126" s="214">
        <v>107063.7</v>
      </c>
      <c r="J126" s="215">
        <v>0</v>
      </c>
      <c r="K126" s="215">
        <v>55.25</v>
      </c>
    </row>
    <row r="127" spans="1:11">
      <c r="A127" s="213" t="s">
        <v>2683</v>
      </c>
      <c r="C127" s="213">
        <v>107118.95</v>
      </c>
      <c r="D127" s="215">
        <v>0</v>
      </c>
      <c r="E127" s="215">
        <v>107118.95</v>
      </c>
      <c r="F127" s="215">
        <v>107063.7</v>
      </c>
      <c r="G127" s="215">
        <v>0</v>
      </c>
      <c r="H127" s="214">
        <v>107063.7</v>
      </c>
      <c r="I127" s="214">
        <v>107063.7</v>
      </c>
      <c r="J127" s="215">
        <v>0</v>
      </c>
      <c r="K127" s="215">
        <v>55.25</v>
      </c>
    </row>
    <row r="128" spans="1:11">
      <c r="A128" s="213" t="s">
        <v>2890</v>
      </c>
      <c r="C128" s="213">
        <v>115795.3</v>
      </c>
      <c r="D128" s="215">
        <v>150</v>
      </c>
      <c r="E128" s="215">
        <v>115945.3</v>
      </c>
      <c r="F128" s="215">
        <v>115190.16</v>
      </c>
      <c r="G128" s="215">
        <v>0</v>
      </c>
      <c r="H128" s="214">
        <v>115190.16</v>
      </c>
      <c r="I128" s="214">
        <v>115190.16</v>
      </c>
      <c r="J128" s="215">
        <v>0</v>
      </c>
      <c r="K128" s="215">
        <v>755.14</v>
      </c>
    </row>
    <row r="129" spans="1:11">
      <c r="A129" s="213" t="s">
        <v>2891</v>
      </c>
      <c r="B129" s="213" t="s">
        <v>2892</v>
      </c>
    </row>
    <row r="130" spans="1:11">
      <c r="A130" s="213" t="s">
        <v>2893</v>
      </c>
      <c r="B130" s="213" t="s">
        <v>2894</v>
      </c>
    </row>
    <row r="131" spans="1:11">
      <c r="A131" s="213" t="s">
        <v>2895</v>
      </c>
      <c r="B131" s="213" t="s">
        <v>2896</v>
      </c>
      <c r="C131" s="215">
        <v>78643.42</v>
      </c>
      <c r="D131" s="215">
        <v>12100</v>
      </c>
      <c r="E131" s="215">
        <v>90743.42</v>
      </c>
      <c r="F131" s="215">
        <v>83124.47</v>
      </c>
      <c r="G131" s="215">
        <v>0</v>
      </c>
      <c r="H131" s="214">
        <v>83124.47</v>
      </c>
      <c r="I131" s="214">
        <v>83124.47</v>
      </c>
      <c r="J131" s="215">
        <v>0</v>
      </c>
      <c r="K131" s="215">
        <v>7618.95</v>
      </c>
    </row>
    <row r="132" spans="1:11">
      <c r="A132" s="213" t="s">
        <v>2897</v>
      </c>
      <c r="B132" s="213" t="s">
        <v>2898</v>
      </c>
      <c r="C132" s="215">
        <v>18171.21</v>
      </c>
      <c r="D132" s="215">
        <v>0</v>
      </c>
      <c r="E132" s="215">
        <v>18171.21</v>
      </c>
      <c r="F132" s="215">
        <v>17312.64</v>
      </c>
      <c r="G132" s="215">
        <v>0</v>
      </c>
      <c r="H132" s="214">
        <v>17312.64</v>
      </c>
      <c r="I132" s="214">
        <v>17312.64</v>
      </c>
      <c r="J132" s="215">
        <v>0</v>
      </c>
      <c r="K132" s="215">
        <v>858.57</v>
      </c>
    </row>
    <row r="133" spans="1:11">
      <c r="A133" s="213" t="s">
        <v>2684</v>
      </c>
      <c r="C133" s="213">
        <v>96814.63</v>
      </c>
      <c r="D133" s="215">
        <v>12100</v>
      </c>
      <c r="E133" s="215">
        <v>108914.63</v>
      </c>
      <c r="F133" s="215">
        <v>100437.11</v>
      </c>
      <c r="G133" s="215">
        <v>0</v>
      </c>
      <c r="H133" s="214">
        <v>100437.11</v>
      </c>
      <c r="I133" s="214">
        <v>100437.11</v>
      </c>
      <c r="J133" s="215">
        <v>0</v>
      </c>
      <c r="K133" s="215">
        <v>8477.52</v>
      </c>
    </row>
    <row r="134" spans="1:11">
      <c r="A134" s="213" t="s">
        <v>2899</v>
      </c>
      <c r="B134" s="213" t="s">
        <v>2887</v>
      </c>
    </row>
    <row r="135" spans="1:11">
      <c r="A135" s="213" t="s">
        <v>2900</v>
      </c>
      <c r="B135" s="213" t="s">
        <v>2901</v>
      </c>
      <c r="C135" s="215">
        <v>75848.7</v>
      </c>
      <c r="D135" s="215">
        <v>2018</v>
      </c>
      <c r="E135" s="215">
        <v>77866.7</v>
      </c>
      <c r="F135" s="215">
        <v>71367.649999999994</v>
      </c>
      <c r="G135" s="215">
        <v>0</v>
      </c>
      <c r="H135" s="214">
        <v>71367.649999999994</v>
      </c>
      <c r="I135" s="214">
        <v>71367.649999999994</v>
      </c>
      <c r="J135" s="215">
        <v>0</v>
      </c>
      <c r="K135" s="215">
        <v>6499.05</v>
      </c>
    </row>
    <row r="136" spans="1:11">
      <c r="A136" s="213" t="s">
        <v>2902</v>
      </c>
      <c r="B136" s="213" t="s">
        <v>2903</v>
      </c>
      <c r="C136" s="215">
        <v>96237.31</v>
      </c>
      <c r="D136" s="215">
        <v>250</v>
      </c>
      <c r="E136" s="215">
        <v>96487.31</v>
      </c>
      <c r="F136" s="215">
        <v>96477.92</v>
      </c>
      <c r="G136" s="215">
        <v>0</v>
      </c>
      <c r="H136" s="214">
        <v>96477.92</v>
      </c>
      <c r="I136" s="214">
        <v>96477.92</v>
      </c>
      <c r="J136" s="215">
        <v>0</v>
      </c>
      <c r="K136" s="215">
        <v>9.39</v>
      </c>
    </row>
    <row r="137" spans="1:11">
      <c r="A137" s="213" t="s">
        <v>2685</v>
      </c>
      <c r="C137" s="213">
        <v>172086.01</v>
      </c>
      <c r="D137" s="215">
        <v>2268</v>
      </c>
      <c r="E137" s="215">
        <v>174354.01</v>
      </c>
      <c r="F137" s="215">
        <v>167845.57</v>
      </c>
      <c r="G137" s="215">
        <v>0</v>
      </c>
      <c r="H137" s="214">
        <v>167845.57</v>
      </c>
      <c r="I137" s="214">
        <v>167845.57</v>
      </c>
      <c r="J137" s="215">
        <v>0</v>
      </c>
      <c r="K137" s="215">
        <v>6508.44</v>
      </c>
    </row>
    <row r="138" spans="1:11">
      <c r="A138" s="213" t="s">
        <v>2904</v>
      </c>
      <c r="C138" s="213">
        <v>268900.64</v>
      </c>
      <c r="D138" s="215">
        <v>14368</v>
      </c>
      <c r="E138" s="215">
        <v>283268.64</v>
      </c>
      <c r="F138" s="215">
        <v>268282.68</v>
      </c>
      <c r="G138" s="215">
        <v>0</v>
      </c>
      <c r="H138" s="214">
        <v>268282.68</v>
      </c>
      <c r="I138" s="214">
        <v>268282.68</v>
      </c>
      <c r="J138" s="215">
        <v>0</v>
      </c>
      <c r="K138" s="215">
        <v>14985.96</v>
      </c>
    </row>
    <row r="139" spans="1:11">
      <c r="A139" s="213" t="s">
        <v>2905</v>
      </c>
      <c r="C139" s="213">
        <v>384695.94</v>
      </c>
      <c r="D139" s="215">
        <v>14518</v>
      </c>
      <c r="E139" s="215">
        <v>399213.94</v>
      </c>
      <c r="F139" s="215">
        <v>383472.84</v>
      </c>
      <c r="G139" s="215">
        <v>0</v>
      </c>
      <c r="H139" s="214">
        <v>383472.84</v>
      </c>
      <c r="I139" s="214">
        <v>383472.84</v>
      </c>
      <c r="J139" s="215">
        <v>0</v>
      </c>
      <c r="K139" s="215">
        <v>15741.1</v>
      </c>
    </row>
    <row r="140" spans="1:11">
      <c r="A140" s="213" t="s">
        <v>2906</v>
      </c>
      <c r="B140" s="213" t="s">
        <v>2907</v>
      </c>
    </row>
    <row r="141" spans="1:11">
      <c r="A141" s="213" t="s">
        <v>2908</v>
      </c>
      <c r="B141" s="213" t="s">
        <v>2909</v>
      </c>
    </row>
    <row r="142" spans="1:11">
      <c r="A142" s="213" t="s">
        <v>2910</v>
      </c>
      <c r="B142" s="213" t="s">
        <v>246</v>
      </c>
      <c r="C142" s="215">
        <v>118259</v>
      </c>
      <c r="D142" s="215">
        <v>49101</v>
      </c>
      <c r="E142" s="215">
        <v>167360</v>
      </c>
      <c r="F142" s="215">
        <v>167360</v>
      </c>
      <c r="G142" s="215">
        <v>0</v>
      </c>
      <c r="H142" s="214">
        <v>167360</v>
      </c>
      <c r="I142" s="214">
        <v>167360</v>
      </c>
      <c r="J142" s="215">
        <v>0</v>
      </c>
      <c r="K142" s="215">
        <v>0</v>
      </c>
    </row>
    <row r="143" spans="1:11">
      <c r="A143" s="213" t="s">
        <v>2911</v>
      </c>
      <c r="C143" s="213">
        <v>118259</v>
      </c>
      <c r="D143" s="215">
        <v>49101</v>
      </c>
      <c r="E143" s="215">
        <v>167360</v>
      </c>
      <c r="F143" s="215">
        <v>167360</v>
      </c>
      <c r="G143" s="215">
        <v>0</v>
      </c>
      <c r="H143" s="216">
        <v>167360</v>
      </c>
      <c r="I143" s="214">
        <v>167360</v>
      </c>
      <c r="J143" s="215">
        <v>0</v>
      </c>
      <c r="K143" s="215">
        <v>0</v>
      </c>
    </row>
    <row r="144" spans="1:11">
      <c r="A144" s="213" t="s">
        <v>2912</v>
      </c>
      <c r="B144" s="213" t="s">
        <v>2913</v>
      </c>
    </row>
    <row r="145" spans="1:11">
      <c r="A145" s="213" t="s">
        <v>2914</v>
      </c>
      <c r="B145" s="213" t="s">
        <v>2915</v>
      </c>
      <c r="C145" s="215">
        <v>4659.88</v>
      </c>
      <c r="D145" s="215">
        <v>0</v>
      </c>
      <c r="E145" s="215">
        <v>4659.88</v>
      </c>
      <c r="F145" s="215">
        <v>0</v>
      </c>
      <c r="G145" s="215">
        <v>0</v>
      </c>
      <c r="H145" s="214">
        <v>0</v>
      </c>
      <c r="I145" s="214">
        <v>0</v>
      </c>
      <c r="J145" s="215">
        <v>0</v>
      </c>
      <c r="K145" s="215">
        <v>4659.88</v>
      </c>
    </row>
    <row r="146" spans="1:11">
      <c r="A146" s="213" t="s">
        <v>2916</v>
      </c>
      <c r="B146" s="213" t="s">
        <v>2917</v>
      </c>
      <c r="C146" s="215">
        <v>23299.41</v>
      </c>
      <c r="D146" s="215">
        <v>0</v>
      </c>
      <c r="E146" s="215">
        <v>23299.41</v>
      </c>
      <c r="F146" s="215">
        <v>0</v>
      </c>
      <c r="G146" s="215">
        <v>0</v>
      </c>
      <c r="H146" s="214">
        <v>0</v>
      </c>
      <c r="I146" s="214">
        <v>0</v>
      </c>
      <c r="J146" s="215">
        <v>0</v>
      </c>
      <c r="K146" s="215">
        <v>23299.41</v>
      </c>
    </row>
    <row r="147" spans="1:11">
      <c r="A147" s="213" t="s">
        <v>2918</v>
      </c>
      <c r="C147" s="213">
        <v>27959.29</v>
      </c>
      <c r="D147" s="215">
        <v>0</v>
      </c>
      <c r="E147" s="215">
        <v>27959.29</v>
      </c>
      <c r="F147" s="215">
        <v>0</v>
      </c>
      <c r="G147" s="215">
        <v>0</v>
      </c>
      <c r="H147" s="214">
        <v>0</v>
      </c>
      <c r="I147" s="214">
        <v>0</v>
      </c>
      <c r="J147" s="215">
        <v>0</v>
      </c>
      <c r="K147" s="215">
        <v>27959.29</v>
      </c>
    </row>
    <row r="148" spans="1:11">
      <c r="A148" s="213" t="s">
        <v>2919</v>
      </c>
      <c r="B148" s="213" t="s">
        <v>2920</v>
      </c>
    </row>
    <row r="149" spans="1:11">
      <c r="A149" s="213" t="s">
        <v>2921</v>
      </c>
      <c r="B149" s="213" t="s">
        <v>2922</v>
      </c>
    </row>
    <row r="150" spans="1:11">
      <c r="A150" s="213" t="s">
        <v>2923</v>
      </c>
      <c r="B150" s="213" t="s">
        <v>2924</v>
      </c>
      <c r="C150" s="215">
        <v>2400</v>
      </c>
      <c r="D150" s="215">
        <v>0</v>
      </c>
      <c r="E150" s="215">
        <v>2400</v>
      </c>
      <c r="F150" s="215">
        <v>2400</v>
      </c>
      <c r="G150" s="215">
        <v>0</v>
      </c>
      <c r="H150" s="214">
        <v>2400</v>
      </c>
      <c r="I150" s="214">
        <v>2400</v>
      </c>
      <c r="J150" s="215">
        <v>0</v>
      </c>
      <c r="K150" s="215">
        <v>0</v>
      </c>
    </row>
    <row r="151" spans="1:11">
      <c r="A151" s="213" t="s">
        <v>2925</v>
      </c>
      <c r="B151" s="213" t="s">
        <v>2926</v>
      </c>
      <c r="C151" s="215">
        <v>21260.09</v>
      </c>
      <c r="D151" s="215">
        <v>0</v>
      </c>
      <c r="E151" s="215">
        <v>21260.09</v>
      </c>
      <c r="F151" s="215">
        <v>20481.560000000001</v>
      </c>
      <c r="G151" s="215">
        <v>0</v>
      </c>
      <c r="H151" s="214">
        <v>20481.560000000001</v>
      </c>
      <c r="I151" s="214">
        <v>20481.560000000001</v>
      </c>
      <c r="J151" s="215">
        <v>0</v>
      </c>
      <c r="K151" s="215">
        <v>778.53</v>
      </c>
    </row>
    <row r="152" spans="1:11">
      <c r="A152" s="213" t="s">
        <v>2927</v>
      </c>
      <c r="B152" s="213" t="s">
        <v>2928</v>
      </c>
      <c r="C152" s="215">
        <v>1800</v>
      </c>
      <c r="D152" s="215">
        <v>0</v>
      </c>
      <c r="E152" s="215">
        <v>1800</v>
      </c>
      <c r="F152" s="215">
        <v>1746</v>
      </c>
      <c r="G152" s="215">
        <v>0</v>
      </c>
      <c r="H152" s="214">
        <v>1746</v>
      </c>
      <c r="I152" s="214">
        <v>1746</v>
      </c>
      <c r="J152" s="215">
        <v>0</v>
      </c>
      <c r="K152" s="215">
        <v>54</v>
      </c>
    </row>
    <row r="153" spans="1:11">
      <c r="A153" s="213" t="s">
        <v>2929</v>
      </c>
      <c r="B153" s="213" t="s">
        <v>2930</v>
      </c>
      <c r="C153" s="215">
        <v>2000</v>
      </c>
      <c r="D153" s="215">
        <v>0</v>
      </c>
      <c r="E153" s="215">
        <v>2000</v>
      </c>
      <c r="F153" s="215">
        <v>0</v>
      </c>
      <c r="G153" s="215">
        <v>0</v>
      </c>
      <c r="H153" s="214">
        <v>0</v>
      </c>
      <c r="I153" s="214">
        <v>0</v>
      </c>
      <c r="J153" s="215">
        <v>0</v>
      </c>
      <c r="K153" s="215">
        <v>2000</v>
      </c>
    </row>
    <row r="154" spans="1:11">
      <c r="A154" s="213" t="s">
        <v>2931</v>
      </c>
      <c r="B154" s="213" t="s">
        <v>2932</v>
      </c>
      <c r="C154" s="215">
        <v>1500</v>
      </c>
      <c r="D154" s="215">
        <v>0</v>
      </c>
      <c r="E154" s="215">
        <v>1500</v>
      </c>
      <c r="F154" s="215">
        <v>800</v>
      </c>
      <c r="G154" s="215">
        <v>0</v>
      </c>
      <c r="H154" s="214">
        <v>800</v>
      </c>
      <c r="I154" s="214">
        <v>800</v>
      </c>
      <c r="J154" s="215">
        <v>0</v>
      </c>
      <c r="K154" s="215">
        <v>700</v>
      </c>
    </row>
    <row r="155" spans="1:11">
      <c r="A155" s="213" t="s">
        <v>2686</v>
      </c>
      <c r="C155" s="213">
        <v>28960.09</v>
      </c>
      <c r="D155" s="215">
        <v>0</v>
      </c>
      <c r="E155" s="215">
        <v>28960.09</v>
      </c>
      <c r="F155" s="215">
        <v>25427.56</v>
      </c>
      <c r="G155" s="215">
        <v>0</v>
      </c>
      <c r="H155" s="216">
        <v>25427.56</v>
      </c>
      <c r="I155" s="214">
        <v>25427.56</v>
      </c>
      <c r="J155" s="215">
        <v>0</v>
      </c>
      <c r="K155" s="215">
        <v>3532.53</v>
      </c>
    </row>
    <row r="156" spans="1:11">
      <c r="A156" s="213" t="s">
        <v>2933</v>
      </c>
      <c r="B156" s="213" t="s">
        <v>268</v>
      </c>
      <c r="C156" s="215">
        <v>8800</v>
      </c>
      <c r="D156" s="215">
        <v>-3300</v>
      </c>
      <c r="E156" s="215">
        <v>5500</v>
      </c>
      <c r="F156" s="215">
        <v>300</v>
      </c>
      <c r="G156" s="215">
        <v>0</v>
      </c>
      <c r="H156" s="216">
        <v>300</v>
      </c>
      <c r="I156" s="214">
        <v>300</v>
      </c>
      <c r="J156" s="215">
        <v>0</v>
      </c>
      <c r="K156" s="215">
        <v>5200</v>
      </c>
    </row>
    <row r="157" spans="1:11">
      <c r="A157" s="213" t="s">
        <v>2934</v>
      </c>
      <c r="B157" s="213" t="s">
        <v>2935</v>
      </c>
      <c r="C157" s="215">
        <v>5000</v>
      </c>
      <c r="D157" s="215">
        <v>5000</v>
      </c>
      <c r="E157" s="215">
        <v>10000</v>
      </c>
      <c r="F157" s="215">
        <v>10000</v>
      </c>
      <c r="G157" s="215">
        <v>0</v>
      </c>
      <c r="H157" s="216">
        <v>10000</v>
      </c>
      <c r="I157" s="214">
        <v>10000</v>
      </c>
      <c r="J157" s="215">
        <v>0</v>
      </c>
      <c r="K157" s="215">
        <v>0</v>
      </c>
    </row>
    <row r="158" spans="1:11">
      <c r="A158" s="213" t="s">
        <v>2936</v>
      </c>
      <c r="B158" s="213" t="s">
        <v>349</v>
      </c>
      <c r="C158" s="215">
        <v>5000</v>
      </c>
      <c r="D158" s="215">
        <v>4500</v>
      </c>
      <c r="E158" s="215">
        <v>9500</v>
      </c>
      <c r="F158" s="215">
        <v>9500</v>
      </c>
      <c r="G158" s="215">
        <v>0</v>
      </c>
      <c r="H158" s="216">
        <v>9500</v>
      </c>
      <c r="I158" s="214">
        <v>9500</v>
      </c>
      <c r="J158" s="215">
        <v>0</v>
      </c>
      <c r="K158" s="215">
        <v>0</v>
      </c>
    </row>
    <row r="159" spans="1:11">
      <c r="A159" s="213" t="s">
        <v>2937</v>
      </c>
      <c r="B159" s="213" t="s">
        <v>2938</v>
      </c>
    </row>
    <row r="160" spans="1:11">
      <c r="A160" s="213" t="s">
        <v>2939</v>
      </c>
      <c r="B160" s="213" t="s">
        <v>2940</v>
      </c>
      <c r="C160" s="215">
        <v>235600</v>
      </c>
      <c r="D160" s="215">
        <v>0</v>
      </c>
      <c r="E160" s="215">
        <v>235600</v>
      </c>
      <c r="F160" s="215">
        <v>235599.96</v>
      </c>
      <c r="G160" s="215">
        <v>0</v>
      </c>
      <c r="H160" s="214">
        <v>235599.96</v>
      </c>
      <c r="I160" s="214">
        <v>235599.96</v>
      </c>
      <c r="J160" s="215">
        <v>0</v>
      </c>
      <c r="K160" s="215">
        <v>0.04</v>
      </c>
    </row>
    <row r="161" spans="1:11">
      <c r="A161" s="213" t="s">
        <v>2941</v>
      </c>
      <c r="B161" s="213" t="s">
        <v>2942</v>
      </c>
      <c r="C161" s="215">
        <v>8800</v>
      </c>
      <c r="D161" s="215">
        <v>4000</v>
      </c>
      <c r="E161" s="215">
        <v>12800</v>
      </c>
      <c r="F161" s="215">
        <v>11509</v>
      </c>
      <c r="G161" s="215">
        <v>0</v>
      </c>
      <c r="H161" s="214">
        <v>11509</v>
      </c>
      <c r="I161" s="214">
        <v>11509</v>
      </c>
      <c r="J161" s="215">
        <v>0</v>
      </c>
      <c r="K161" s="215">
        <v>1291</v>
      </c>
    </row>
    <row r="162" spans="1:11">
      <c r="A162" s="213" t="s">
        <v>2687</v>
      </c>
      <c r="C162" s="213">
        <v>244400</v>
      </c>
      <c r="D162" s="215">
        <v>4000</v>
      </c>
      <c r="E162" s="215">
        <v>248400</v>
      </c>
      <c r="F162" s="215">
        <v>247108.96</v>
      </c>
      <c r="G162" s="215">
        <v>0</v>
      </c>
      <c r="H162" s="216">
        <v>247108.96</v>
      </c>
      <c r="I162" s="214">
        <v>247108.96</v>
      </c>
      <c r="J162" s="215">
        <v>0</v>
      </c>
      <c r="K162" s="215">
        <v>1291.04</v>
      </c>
    </row>
    <row r="163" spans="1:11">
      <c r="A163" s="213" t="s">
        <v>2943</v>
      </c>
      <c r="B163" s="213" t="s">
        <v>2944</v>
      </c>
    </row>
    <row r="164" spans="1:11">
      <c r="A164" s="213" t="s">
        <v>2945</v>
      </c>
      <c r="B164" s="213" t="s">
        <v>2946</v>
      </c>
      <c r="C164" s="215">
        <v>80000</v>
      </c>
      <c r="D164" s="215">
        <v>0</v>
      </c>
      <c r="E164" s="215">
        <v>80000</v>
      </c>
      <c r="F164" s="215">
        <v>0</v>
      </c>
      <c r="G164" s="215">
        <v>0</v>
      </c>
      <c r="H164" s="214">
        <v>0</v>
      </c>
      <c r="I164" s="214">
        <v>0</v>
      </c>
      <c r="J164" s="215">
        <v>0</v>
      </c>
      <c r="K164" s="215">
        <v>80000</v>
      </c>
    </row>
    <row r="165" spans="1:11">
      <c r="A165" s="213" t="s">
        <v>2947</v>
      </c>
      <c r="B165" s="213" t="s">
        <v>2948</v>
      </c>
      <c r="C165" s="215">
        <v>500</v>
      </c>
      <c r="D165" s="215">
        <v>0</v>
      </c>
      <c r="E165" s="215">
        <v>500</v>
      </c>
      <c r="F165" s="215">
        <v>0</v>
      </c>
      <c r="G165" s="215">
        <v>0</v>
      </c>
      <c r="H165" s="214">
        <v>0</v>
      </c>
      <c r="I165" s="214">
        <v>0</v>
      </c>
      <c r="J165" s="215">
        <v>0</v>
      </c>
      <c r="K165" s="215">
        <v>500</v>
      </c>
    </row>
    <row r="166" spans="1:11">
      <c r="A166" s="213" t="s">
        <v>2949</v>
      </c>
      <c r="B166" s="213" t="s">
        <v>2950</v>
      </c>
      <c r="C166" s="215">
        <v>30000</v>
      </c>
      <c r="D166" s="215">
        <v>0</v>
      </c>
      <c r="E166" s="215">
        <v>30000</v>
      </c>
      <c r="F166" s="215">
        <v>5000</v>
      </c>
      <c r="G166" s="215">
        <v>0</v>
      </c>
      <c r="H166" s="216">
        <v>5000</v>
      </c>
      <c r="I166" s="214">
        <v>5000</v>
      </c>
      <c r="J166" s="215">
        <v>0</v>
      </c>
      <c r="K166" s="215">
        <v>25000</v>
      </c>
    </row>
    <row r="167" spans="1:11">
      <c r="A167" s="213" t="s">
        <v>2951</v>
      </c>
      <c r="B167" s="213" t="s">
        <v>2952</v>
      </c>
      <c r="C167" s="215">
        <v>25000</v>
      </c>
      <c r="D167" s="215">
        <v>0</v>
      </c>
      <c r="E167" s="215">
        <v>25000</v>
      </c>
      <c r="F167" s="215">
        <v>25000</v>
      </c>
      <c r="G167" s="215">
        <v>0</v>
      </c>
      <c r="H167" s="216">
        <v>25000</v>
      </c>
      <c r="I167" s="214">
        <v>25000</v>
      </c>
      <c r="J167" s="215">
        <v>0</v>
      </c>
      <c r="K167" s="215">
        <v>0</v>
      </c>
    </row>
    <row r="168" spans="1:11">
      <c r="A168" s="213" t="s">
        <v>2688</v>
      </c>
      <c r="C168" s="213">
        <v>135500</v>
      </c>
      <c r="D168" s="215">
        <v>0</v>
      </c>
      <c r="E168" s="215">
        <v>135500</v>
      </c>
      <c r="F168" s="215">
        <v>30000</v>
      </c>
      <c r="G168" s="215">
        <v>0</v>
      </c>
      <c r="H168" s="214">
        <v>30000</v>
      </c>
      <c r="I168" s="214">
        <v>30000</v>
      </c>
      <c r="J168" s="215">
        <v>0</v>
      </c>
      <c r="K168" s="215">
        <v>105500</v>
      </c>
    </row>
    <row r="169" spans="1:11">
      <c r="A169" s="213" t="s">
        <v>2953</v>
      </c>
      <c r="C169" s="213">
        <v>427660.09</v>
      </c>
      <c r="D169" s="215">
        <v>10200</v>
      </c>
      <c r="E169" s="215">
        <v>437860.09</v>
      </c>
      <c r="F169" s="215">
        <v>322336.52</v>
      </c>
      <c r="G169" s="215">
        <v>0</v>
      </c>
      <c r="H169" s="214">
        <v>322336.52</v>
      </c>
      <c r="I169" s="214">
        <v>322336.52</v>
      </c>
      <c r="J169" s="215">
        <v>0</v>
      </c>
      <c r="K169" s="215">
        <v>115523.57</v>
      </c>
    </row>
    <row r="170" spans="1:11">
      <c r="A170" s="213" t="s">
        <v>2954</v>
      </c>
      <c r="C170" s="213">
        <v>573878.38</v>
      </c>
      <c r="D170" s="215">
        <v>59301</v>
      </c>
      <c r="E170" s="215">
        <v>633179.38</v>
      </c>
      <c r="F170" s="215">
        <v>489696.52</v>
      </c>
      <c r="G170" s="215">
        <v>0</v>
      </c>
      <c r="H170" s="214">
        <v>489696.52</v>
      </c>
      <c r="I170" s="214">
        <v>489696.52</v>
      </c>
      <c r="J170" s="215">
        <v>0</v>
      </c>
      <c r="K170" s="215">
        <v>143482.85999999999</v>
      </c>
    </row>
    <row r="171" spans="1:11">
      <c r="A171" s="213" t="s">
        <v>2955</v>
      </c>
      <c r="B171" s="213" t="s">
        <v>2956</v>
      </c>
    </row>
    <row r="172" spans="1:11">
      <c r="A172" s="213" t="s">
        <v>2957</v>
      </c>
      <c r="B172" s="213" t="s">
        <v>2958</v>
      </c>
    </row>
    <row r="173" spans="1:11">
      <c r="A173" s="213" t="s">
        <v>2959</v>
      </c>
      <c r="B173" s="213" t="s">
        <v>350</v>
      </c>
    </row>
    <row r="174" spans="1:11">
      <c r="A174" s="213" t="s">
        <v>2960</v>
      </c>
      <c r="B174" s="213" t="s">
        <v>2961</v>
      </c>
      <c r="C174" s="215">
        <v>5000</v>
      </c>
      <c r="D174" s="215">
        <v>0</v>
      </c>
      <c r="E174" s="215">
        <v>5000</v>
      </c>
      <c r="F174" s="215">
        <v>0</v>
      </c>
      <c r="G174" s="215">
        <v>0</v>
      </c>
      <c r="H174" s="214">
        <v>0</v>
      </c>
      <c r="I174" s="214">
        <v>0</v>
      </c>
      <c r="J174" s="215">
        <v>0</v>
      </c>
      <c r="K174" s="215">
        <v>5000</v>
      </c>
    </row>
    <row r="175" spans="1:11">
      <c r="A175" s="213" t="s">
        <v>2962</v>
      </c>
      <c r="B175" s="213" t="s">
        <v>350</v>
      </c>
      <c r="C175" s="215">
        <v>3000</v>
      </c>
      <c r="D175" s="215">
        <v>0</v>
      </c>
      <c r="E175" s="215">
        <v>3000</v>
      </c>
      <c r="F175" s="215">
        <v>0</v>
      </c>
      <c r="G175" s="215">
        <v>0</v>
      </c>
      <c r="H175" s="214">
        <v>0</v>
      </c>
      <c r="I175" s="214">
        <v>0</v>
      </c>
      <c r="J175" s="215">
        <v>0</v>
      </c>
      <c r="K175" s="215">
        <v>3000</v>
      </c>
    </row>
    <row r="176" spans="1:11">
      <c r="A176" s="213" t="s">
        <v>2689</v>
      </c>
      <c r="C176" s="213">
        <v>8000</v>
      </c>
      <c r="D176" s="215">
        <v>0</v>
      </c>
      <c r="E176" s="215">
        <v>8000</v>
      </c>
      <c r="F176" s="215">
        <v>0</v>
      </c>
      <c r="G176" s="215">
        <v>0</v>
      </c>
      <c r="H176" s="214">
        <v>0</v>
      </c>
      <c r="I176" s="214">
        <v>0</v>
      </c>
      <c r="J176" s="215">
        <v>0</v>
      </c>
      <c r="K176" s="215">
        <v>8000</v>
      </c>
    </row>
    <row r="177" spans="1:11">
      <c r="A177" s="213" t="s">
        <v>2963</v>
      </c>
      <c r="C177" s="213">
        <v>8000</v>
      </c>
      <c r="D177" s="215">
        <v>0</v>
      </c>
      <c r="E177" s="215">
        <v>8000</v>
      </c>
      <c r="F177" s="215">
        <v>0</v>
      </c>
      <c r="G177" s="215">
        <v>0</v>
      </c>
      <c r="H177" s="214">
        <v>0</v>
      </c>
      <c r="I177" s="214">
        <v>0</v>
      </c>
      <c r="J177" s="215">
        <v>0</v>
      </c>
      <c r="K177" s="215">
        <v>8000</v>
      </c>
    </row>
    <row r="178" spans="1:11">
      <c r="A178" s="213" t="s">
        <v>2964</v>
      </c>
      <c r="B178" s="213" t="s">
        <v>2965</v>
      </c>
    </row>
    <row r="179" spans="1:11">
      <c r="A179" s="213" t="s">
        <v>2966</v>
      </c>
      <c r="B179" s="213" t="s">
        <v>351</v>
      </c>
      <c r="C179" s="215">
        <v>15000</v>
      </c>
      <c r="D179" s="215">
        <v>0</v>
      </c>
      <c r="E179" s="215">
        <v>15000</v>
      </c>
      <c r="F179" s="215">
        <v>627.53</v>
      </c>
      <c r="G179" s="215">
        <v>0</v>
      </c>
      <c r="H179" s="214">
        <v>627.53</v>
      </c>
      <c r="I179" s="214">
        <v>627.53</v>
      </c>
      <c r="J179" s="215">
        <v>0</v>
      </c>
      <c r="K179" s="215">
        <v>14372.47</v>
      </c>
    </row>
    <row r="180" spans="1:11">
      <c r="A180" s="213" t="s">
        <v>2967</v>
      </c>
      <c r="B180" s="213" t="s">
        <v>2968</v>
      </c>
      <c r="C180" s="215">
        <v>1000</v>
      </c>
      <c r="D180" s="215">
        <v>0</v>
      </c>
      <c r="E180" s="215">
        <v>1000</v>
      </c>
      <c r="F180" s="215">
        <v>0</v>
      </c>
      <c r="G180" s="215">
        <v>0</v>
      </c>
      <c r="H180" s="214">
        <v>0</v>
      </c>
      <c r="I180" s="214">
        <v>0</v>
      </c>
      <c r="J180" s="215">
        <v>0</v>
      </c>
      <c r="K180" s="215">
        <v>1000</v>
      </c>
    </row>
    <row r="181" spans="1:11">
      <c r="A181" s="213" t="s">
        <v>2969</v>
      </c>
      <c r="B181" s="213" t="s">
        <v>2970</v>
      </c>
      <c r="C181" s="215">
        <v>10000</v>
      </c>
      <c r="D181" s="215">
        <v>0</v>
      </c>
      <c r="E181" s="215">
        <v>10000</v>
      </c>
      <c r="F181" s="215">
        <v>0.6</v>
      </c>
      <c r="G181" s="215">
        <v>0</v>
      </c>
      <c r="H181" s="214">
        <v>0.6</v>
      </c>
      <c r="I181" s="214">
        <v>0.6</v>
      </c>
      <c r="J181" s="215">
        <v>0</v>
      </c>
      <c r="K181" s="215">
        <v>9999.4</v>
      </c>
    </row>
    <row r="182" spans="1:11">
      <c r="A182" s="213" t="s">
        <v>2971</v>
      </c>
      <c r="C182" s="213">
        <v>26000</v>
      </c>
      <c r="D182" s="215">
        <v>0</v>
      </c>
      <c r="E182" s="215">
        <v>26000</v>
      </c>
      <c r="F182" s="215">
        <v>628.13</v>
      </c>
      <c r="G182" s="215">
        <v>0</v>
      </c>
      <c r="H182" s="214">
        <v>628.13</v>
      </c>
      <c r="I182" s="214">
        <v>628.13</v>
      </c>
      <c r="J182" s="215">
        <v>0</v>
      </c>
      <c r="K182" s="215">
        <v>25371.87</v>
      </c>
    </row>
    <row r="183" spans="1:11">
      <c r="A183" s="213" t="s">
        <v>2972</v>
      </c>
      <c r="C183" s="213">
        <v>34000</v>
      </c>
      <c r="D183" s="215">
        <v>0</v>
      </c>
      <c r="E183" s="215">
        <v>34000</v>
      </c>
      <c r="F183" s="215">
        <v>628.13</v>
      </c>
      <c r="G183" s="215">
        <v>0</v>
      </c>
      <c r="H183" s="214">
        <v>628.13</v>
      </c>
      <c r="I183" s="214">
        <v>628.13</v>
      </c>
      <c r="J183" s="215">
        <v>0</v>
      </c>
      <c r="K183" s="215">
        <v>33371.870000000003</v>
      </c>
    </row>
    <row r="184" spans="1:11">
      <c r="A184" s="213" t="s">
        <v>2973</v>
      </c>
      <c r="C184" s="213">
        <v>1380124.2</v>
      </c>
      <c r="D184" s="215">
        <v>178700</v>
      </c>
      <c r="E184" s="215">
        <v>1558824.2</v>
      </c>
      <c r="F184" s="215">
        <v>1288519.28</v>
      </c>
      <c r="G184" s="215">
        <v>0</v>
      </c>
      <c r="H184" s="214">
        <v>1288519.28</v>
      </c>
      <c r="I184" s="214">
        <v>1288519.28</v>
      </c>
      <c r="J184" s="215">
        <v>0</v>
      </c>
      <c r="K184" s="215">
        <v>270304.92</v>
      </c>
    </row>
    <row r="185" spans="1:11">
      <c r="A185" s="213" t="s">
        <v>2974</v>
      </c>
    </row>
    <row r="187" spans="1:11">
      <c r="A187" s="213" t="s">
        <v>352</v>
      </c>
      <c r="B187" s="213" t="s">
        <v>2975</v>
      </c>
    </row>
    <row r="188" spans="1:11">
      <c r="A188" s="213" t="s">
        <v>2718</v>
      </c>
    </row>
    <row r="189" spans="1:11">
      <c r="A189" s="213" t="s">
        <v>2976</v>
      </c>
      <c r="B189" s="213" t="s">
        <v>2720</v>
      </c>
    </row>
    <row r="190" spans="1:11">
      <c r="A190" s="213" t="s">
        <v>2977</v>
      </c>
      <c r="B190" s="213" t="s">
        <v>2722</v>
      </c>
    </row>
    <row r="191" spans="1:11">
      <c r="A191" s="213" t="s">
        <v>2978</v>
      </c>
      <c r="B191" s="213" t="s">
        <v>353</v>
      </c>
    </row>
    <row r="192" spans="1:11">
      <c r="A192" s="213" t="s">
        <v>2979</v>
      </c>
      <c r="B192" s="213" t="s">
        <v>2980</v>
      </c>
    </row>
    <row r="193" spans="1:11">
      <c r="A193" s="213" t="s">
        <v>2981</v>
      </c>
      <c r="B193" s="213" t="s">
        <v>2980</v>
      </c>
      <c r="C193" s="215">
        <v>274500</v>
      </c>
      <c r="D193" s="215">
        <v>0</v>
      </c>
      <c r="E193" s="215">
        <v>274500</v>
      </c>
      <c r="F193" s="215">
        <v>265126.52</v>
      </c>
      <c r="G193" s="215">
        <v>0</v>
      </c>
      <c r="H193" s="216">
        <v>265126.52</v>
      </c>
      <c r="I193" s="214">
        <v>265126.52</v>
      </c>
      <c r="J193" s="215">
        <v>0</v>
      </c>
      <c r="K193" s="215">
        <v>9373.48</v>
      </c>
    </row>
    <row r="194" spans="1:11">
      <c r="A194" s="213" t="s">
        <v>2690</v>
      </c>
      <c r="C194" s="213">
        <v>274500</v>
      </c>
      <c r="D194" s="215">
        <v>0</v>
      </c>
      <c r="E194" s="215">
        <v>274500</v>
      </c>
      <c r="F194" s="215">
        <v>265126.52</v>
      </c>
      <c r="G194" s="215">
        <v>0</v>
      </c>
      <c r="H194" s="214">
        <v>265126.52</v>
      </c>
      <c r="I194" s="214">
        <v>265126.52</v>
      </c>
      <c r="J194" s="215">
        <v>0</v>
      </c>
      <c r="K194" s="215">
        <v>9373.48</v>
      </c>
    </row>
    <row r="195" spans="1:11">
      <c r="A195" s="213" t="s">
        <v>2982</v>
      </c>
      <c r="B195" s="213" t="s">
        <v>2983</v>
      </c>
    </row>
    <row r="196" spans="1:11">
      <c r="A196" s="213" t="s">
        <v>2984</v>
      </c>
      <c r="B196" s="213" t="s">
        <v>2983</v>
      </c>
      <c r="C196" s="215">
        <v>1500</v>
      </c>
      <c r="D196" s="215">
        <v>0</v>
      </c>
      <c r="E196" s="215">
        <v>1500</v>
      </c>
      <c r="F196" s="215">
        <v>547.20000000000005</v>
      </c>
      <c r="G196" s="215">
        <v>0</v>
      </c>
      <c r="H196" s="214">
        <v>547.20000000000005</v>
      </c>
      <c r="I196" s="214">
        <v>547.20000000000005</v>
      </c>
      <c r="J196" s="215">
        <v>0</v>
      </c>
      <c r="K196" s="215">
        <v>952.8</v>
      </c>
    </row>
    <row r="197" spans="1:11">
      <c r="A197" s="213" t="s">
        <v>2985</v>
      </c>
      <c r="B197" s="213" t="s">
        <v>2983</v>
      </c>
      <c r="C197" s="215">
        <v>0</v>
      </c>
      <c r="D197" s="215">
        <v>1000</v>
      </c>
      <c r="E197" s="215">
        <v>1000</v>
      </c>
      <c r="F197" s="215">
        <v>89.8</v>
      </c>
      <c r="G197" s="215">
        <v>0</v>
      </c>
      <c r="H197" s="214">
        <v>89.8</v>
      </c>
      <c r="I197" s="214">
        <v>0</v>
      </c>
      <c r="J197" s="215">
        <v>89.8</v>
      </c>
      <c r="K197" s="215">
        <v>910.2</v>
      </c>
    </row>
    <row r="198" spans="1:11">
      <c r="A198" s="213" t="s">
        <v>2691</v>
      </c>
      <c r="C198" s="213">
        <v>1500</v>
      </c>
      <c r="D198" s="215">
        <v>1000</v>
      </c>
      <c r="E198" s="215">
        <v>2500</v>
      </c>
      <c r="F198" s="215">
        <v>637</v>
      </c>
      <c r="G198" s="215">
        <v>0</v>
      </c>
      <c r="H198" s="216">
        <v>637</v>
      </c>
      <c r="I198" s="214">
        <v>547.20000000000005</v>
      </c>
      <c r="J198" s="215">
        <v>89.8</v>
      </c>
      <c r="K198" s="215">
        <v>1863</v>
      </c>
    </row>
    <row r="199" spans="1:11">
      <c r="A199" s="213" t="s">
        <v>2986</v>
      </c>
      <c r="C199" s="213">
        <v>276000</v>
      </c>
      <c r="D199" s="215">
        <v>1000</v>
      </c>
      <c r="E199" s="215">
        <v>277000</v>
      </c>
      <c r="F199" s="215">
        <v>265763.52</v>
      </c>
      <c r="G199" s="215">
        <v>0</v>
      </c>
      <c r="H199" s="214">
        <v>265763.52</v>
      </c>
      <c r="I199" s="214">
        <v>265673.71999999997</v>
      </c>
      <c r="J199" s="215">
        <v>89.8</v>
      </c>
      <c r="K199" s="215">
        <v>11236.48</v>
      </c>
    </row>
    <row r="200" spans="1:11">
      <c r="A200" s="213" t="s">
        <v>2987</v>
      </c>
      <c r="B200" s="213" t="s">
        <v>354</v>
      </c>
    </row>
    <row r="201" spans="1:11">
      <c r="A201" s="213" t="s">
        <v>2988</v>
      </c>
      <c r="B201" s="213" t="s">
        <v>2989</v>
      </c>
    </row>
    <row r="202" spans="1:11">
      <c r="A202" s="213" t="s">
        <v>2990</v>
      </c>
      <c r="B202" s="213" t="s">
        <v>2989</v>
      </c>
      <c r="C202" s="215">
        <v>128500</v>
      </c>
      <c r="D202" s="215">
        <v>0</v>
      </c>
      <c r="E202" s="215">
        <v>128500</v>
      </c>
      <c r="F202" s="215">
        <v>113964.12</v>
      </c>
      <c r="G202" s="215">
        <v>0</v>
      </c>
      <c r="H202" s="216">
        <v>113964.12</v>
      </c>
      <c r="I202" s="214">
        <v>113964.12</v>
      </c>
      <c r="J202" s="215">
        <v>0</v>
      </c>
      <c r="K202" s="215">
        <v>14535.88</v>
      </c>
    </row>
    <row r="203" spans="1:11">
      <c r="A203" s="213" t="s">
        <v>2692</v>
      </c>
      <c r="C203" s="213">
        <v>128500</v>
      </c>
      <c r="D203" s="215">
        <v>0</v>
      </c>
      <c r="E203" s="215">
        <v>128500</v>
      </c>
      <c r="F203" s="215">
        <v>113964.12</v>
      </c>
      <c r="G203" s="215">
        <v>0</v>
      </c>
      <c r="H203" s="214">
        <v>113964.12</v>
      </c>
      <c r="I203" s="214">
        <v>113964.12</v>
      </c>
      <c r="J203" s="215">
        <v>0</v>
      </c>
      <c r="K203" s="215">
        <v>14535.88</v>
      </c>
    </row>
    <row r="204" spans="1:11">
      <c r="A204" s="213" t="s">
        <v>2991</v>
      </c>
      <c r="B204" s="213" t="s">
        <v>2983</v>
      </c>
    </row>
    <row r="205" spans="1:11">
      <c r="A205" s="213" t="s">
        <v>2992</v>
      </c>
      <c r="B205" s="213" t="s">
        <v>2983</v>
      </c>
      <c r="C205" s="215">
        <v>0</v>
      </c>
      <c r="D205" s="215">
        <v>1000</v>
      </c>
      <c r="E205" s="215">
        <v>1000</v>
      </c>
      <c r="F205" s="215">
        <v>87</v>
      </c>
      <c r="G205" s="215">
        <v>0</v>
      </c>
      <c r="H205" s="214">
        <v>87</v>
      </c>
      <c r="I205" s="214">
        <v>0</v>
      </c>
      <c r="J205" s="215">
        <v>87</v>
      </c>
      <c r="K205" s="215">
        <v>913</v>
      </c>
    </row>
    <row r="206" spans="1:11">
      <c r="A206" s="213" t="s">
        <v>2693</v>
      </c>
      <c r="C206" s="213">
        <v>0</v>
      </c>
      <c r="D206" s="215">
        <v>1000</v>
      </c>
      <c r="E206" s="215">
        <v>1000</v>
      </c>
      <c r="F206" s="215">
        <v>87</v>
      </c>
      <c r="G206" s="215">
        <v>0</v>
      </c>
      <c r="H206" s="216">
        <v>87</v>
      </c>
      <c r="I206" s="214">
        <v>0</v>
      </c>
      <c r="J206" s="215">
        <v>87</v>
      </c>
      <c r="K206" s="215">
        <v>913</v>
      </c>
    </row>
    <row r="207" spans="1:11">
      <c r="A207" s="213" t="s">
        <v>2993</v>
      </c>
      <c r="C207" s="213">
        <v>128500</v>
      </c>
      <c r="D207" s="215">
        <v>1000</v>
      </c>
      <c r="E207" s="215">
        <v>129500</v>
      </c>
      <c r="F207" s="215">
        <v>114051.12</v>
      </c>
      <c r="G207" s="215">
        <v>0</v>
      </c>
      <c r="H207" s="214">
        <v>114051.12</v>
      </c>
      <c r="I207" s="214">
        <v>113964.12</v>
      </c>
      <c r="J207" s="215">
        <v>87</v>
      </c>
      <c r="K207" s="215">
        <v>15448.88</v>
      </c>
    </row>
    <row r="208" spans="1:11">
      <c r="A208" s="213" t="s">
        <v>2994</v>
      </c>
      <c r="B208" s="213" t="s">
        <v>2995</v>
      </c>
    </row>
    <row r="209" spans="1:11">
      <c r="A209" s="213" t="s">
        <v>2996</v>
      </c>
      <c r="B209" s="213" t="s">
        <v>135</v>
      </c>
    </row>
    <row r="210" spans="1:11">
      <c r="A210" s="213" t="s">
        <v>2997</v>
      </c>
      <c r="B210" s="213" t="s">
        <v>2998</v>
      </c>
      <c r="C210" s="215">
        <v>2200</v>
      </c>
      <c r="D210" s="215">
        <v>0</v>
      </c>
      <c r="E210" s="215">
        <v>2200</v>
      </c>
      <c r="F210" s="215">
        <v>528.24</v>
      </c>
      <c r="G210" s="215">
        <v>0</v>
      </c>
      <c r="H210" s="216">
        <v>528.24</v>
      </c>
      <c r="I210" s="214">
        <v>528.24</v>
      </c>
      <c r="J210" s="215">
        <v>0</v>
      </c>
      <c r="K210" s="215">
        <v>1671.76</v>
      </c>
    </row>
    <row r="211" spans="1:11">
      <c r="A211" s="213" t="s">
        <v>2694</v>
      </c>
      <c r="C211" s="213">
        <v>2200</v>
      </c>
      <c r="D211" s="215">
        <v>0</v>
      </c>
      <c r="E211" s="215">
        <v>2200</v>
      </c>
      <c r="F211" s="215">
        <v>528.24</v>
      </c>
      <c r="G211" s="215">
        <v>0</v>
      </c>
      <c r="H211" s="214">
        <v>528.24</v>
      </c>
      <c r="I211" s="214">
        <v>528.24</v>
      </c>
      <c r="J211" s="215">
        <v>0</v>
      </c>
      <c r="K211" s="215">
        <v>1671.76</v>
      </c>
    </row>
    <row r="212" spans="1:11">
      <c r="A212" s="213" t="s">
        <v>2999</v>
      </c>
      <c r="C212" s="213">
        <v>2200</v>
      </c>
      <c r="D212" s="215">
        <v>0</v>
      </c>
      <c r="E212" s="215">
        <v>2200</v>
      </c>
      <c r="F212" s="215">
        <v>528.24</v>
      </c>
      <c r="G212" s="215">
        <v>0</v>
      </c>
      <c r="H212" s="214">
        <v>528.24</v>
      </c>
      <c r="I212" s="214">
        <v>528.24</v>
      </c>
      <c r="J212" s="215">
        <v>0</v>
      </c>
      <c r="K212" s="215">
        <v>1671.76</v>
      </c>
    </row>
    <row r="213" spans="1:11">
      <c r="A213" s="213" t="s">
        <v>3000</v>
      </c>
      <c r="B213" s="213" t="s">
        <v>2734</v>
      </c>
    </row>
    <row r="214" spans="1:11">
      <c r="A214" s="213" t="s">
        <v>3001</v>
      </c>
      <c r="B214" s="213" t="s">
        <v>3002</v>
      </c>
    </row>
    <row r="215" spans="1:11">
      <c r="A215" s="213" t="s">
        <v>3003</v>
      </c>
      <c r="B215" s="213" t="s">
        <v>3004</v>
      </c>
      <c r="C215" s="215">
        <v>9568.9500000000007</v>
      </c>
      <c r="D215" s="215">
        <v>0</v>
      </c>
      <c r="E215" s="215">
        <v>9568.9500000000007</v>
      </c>
      <c r="F215" s="215">
        <v>8854.76</v>
      </c>
      <c r="G215" s="215">
        <v>0</v>
      </c>
      <c r="H215" s="214">
        <v>8854.76</v>
      </c>
      <c r="I215" s="214">
        <v>8851.6200000000008</v>
      </c>
      <c r="J215" s="215">
        <v>3.14</v>
      </c>
      <c r="K215" s="215">
        <v>714.19</v>
      </c>
    </row>
    <row r="216" spans="1:11">
      <c r="A216" s="213" t="s">
        <v>3005</v>
      </c>
      <c r="B216" s="213" t="s">
        <v>3006</v>
      </c>
      <c r="C216" s="215">
        <v>34273.269999999997</v>
      </c>
      <c r="D216" s="215">
        <v>0</v>
      </c>
      <c r="E216" s="215">
        <v>34273.269999999997</v>
      </c>
      <c r="F216" s="215">
        <v>12092.41</v>
      </c>
      <c r="G216" s="215">
        <v>0</v>
      </c>
      <c r="H216" s="214">
        <v>12092.41</v>
      </c>
      <c r="I216" s="214">
        <v>12088.33</v>
      </c>
      <c r="J216" s="215">
        <v>4.08</v>
      </c>
      <c r="K216" s="215">
        <v>22180.86</v>
      </c>
    </row>
    <row r="217" spans="1:11">
      <c r="A217" s="213" t="s">
        <v>3007</v>
      </c>
      <c r="B217" s="213" t="s">
        <v>3008</v>
      </c>
      <c r="C217" s="215">
        <v>7303</v>
      </c>
      <c r="D217" s="215">
        <v>6250</v>
      </c>
      <c r="E217" s="215">
        <v>13553</v>
      </c>
      <c r="F217" s="215">
        <v>13550.49</v>
      </c>
      <c r="G217" s="215">
        <v>0</v>
      </c>
      <c r="H217" s="214">
        <v>13550.49</v>
      </c>
      <c r="I217" s="214">
        <v>13550.49</v>
      </c>
      <c r="J217" s="215">
        <v>0</v>
      </c>
      <c r="K217" s="215">
        <v>2.5099999999999998</v>
      </c>
    </row>
    <row r="218" spans="1:11">
      <c r="A218" s="213" t="s">
        <v>2695</v>
      </c>
      <c r="C218" s="213">
        <v>51145.22</v>
      </c>
      <c r="D218" s="215">
        <v>6250</v>
      </c>
      <c r="E218" s="215">
        <v>57395.22</v>
      </c>
      <c r="F218" s="215">
        <v>34497.660000000003</v>
      </c>
      <c r="G218" s="215">
        <v>0</v>
      </c>
      <c r="H218" s="216">
        <v>34497.660000000003</v>
      </c>
      <c r="I218" s="214">
        <v>34490.44</v>
      </c>
      <c r="J218" s="215">
        <v>7.22</v>
      </c>
      <c r="K218" s="215">
        <v>22897.56</v>
      </c>
    </row>
    <row r="219" spans="1:11">
      <c r="A219" s="213" t="s">
        <v>3009</v>
      </c>
      <c r="B219" s="213" t="s">
        <v>3010</v>
      </c>
    </row>
    <row r="220" spans="1:11">
      <c r="A220" s="213" t="s">
        <v>3011</v>
      </c>
      <c r="B220" s="213" t="s">
        <v>3010</v>
      </c>
      <c r="C220" s="215">
        <v>32500</v>
      </c>
      <c r="D220" s="215">
        <v>0</v>
      </c>
      <c r="E220" s="215">
        <v>32500</v>
      </c>
      <c r="F220" s="215">
        <v>28983.81</v>
      </c>
      <c r="G220" s="215">
        <v>0</v>
      </c>
      <c r="H220" s="214">
        <v>28983.81</v>
      </c>
      <c r="I220" s="214">
        <v>28962.01</v>
      </c>
      <c r="J220" s="215">
        <v>21.8</v>
      </c>
      <c r="K220" s="215">
        <v>3516.19</v>
      </c>
    </row>
    <row r="221" spans="1:11">
      <c r="A221" s="213" t="s">
        <v>2696</v>
      </c>
      <c r="C221" s="213">
        <v>32500</v>
      </c>
      <c r="D221" s="215">
        <v>0</v>
      </c>
      <c r="E221" s="215">
        <v>32500</v>
      </c>
      <c r="F221" s="215">
        <v>28983.81</v>
      </c>
      <c r="G221" s="215">
        <v>0</v>
      </c>
      <c r="H221" s="216">
        <v>28983.81</v>
      </c>
      <c r="I221" s="214">
        <v>28962.01</v>
      </c>
      <c r="J221" s="215">
        <v>21.8</v>
      </c>
      <c r="K221" s="215">
        <v>3516.19</v>
      </c>
    </row>
    <row r="222" spans="1:11">
      <c r="A222" s="213" t="s">
        <v>3012</v>
      </c>
      <c r="B222" s="213" t="s">
        <v>298</v>
      </c>
    </row>
    <row r="223" spans="1:11">
      <c r="A223" s="213" t="s">
        <v>3013</v>
      </c>
      <c r="B223" s="213" t="s">
        <v>3014</v>
      </c>
      <c r="C223" s="215">
        <v>150</v>
      </c>
      <c r="D223" s="215">
        <v>0</v>
      </c>
      <c r="E223" s="215">
        <v>150</v>
      </c>
      <c r="F223" s="215">
        <v>30.33</v>
      </c>
      <c r="G223" s="215">
        <v>0</v>
      </c>
      <c r="H223" s="214">
        <v>30.33</v>
      </c>
      <c r="I223" s="214">
        <v>30.33</v>
      </c>
      <c r="J223" s="215">
        <v>0</v>
      </c>
      <c r="K223" s="215">
        <v>119.67</v>
      </c>
    </row>
    <row r="224" spans="1:11">
      <c r="A224" s="213" t="s">
        <v>2697</v>
      </c>
      <c r="C224" s="213">
        <v>150</v>
      </c>
      <c r="D224" s="215">
        <v>0</v>
      </c>
      <c r="E224" s="215">
        <v>150</v>
      </c>
      <c r="F224" s="215">
        <v>30.33</v>
      </c>
      <c r="G224" s="215">
        <v>0</v>
      </c>
      <c r="H224" s="216">
        <v>30.33</v>
      </c>
      <c r="I224" s="214">
        <v>30.33</v>
      </c>
      <c r="J224" s="215">
        <v>0</v>
      </c>
      <c r="K224" s="215">
        <v>119.67</v>
      </c>
    </row>
    <row r="225" spans="1:11">
      <c r="A225" s="213" t="s">
        <v>3015</v>
      </c>
      <c r="C225" s="213">
        <v>83795.22</v>
      </c>
      <c r="D225" s="215">
        <v>6250</v>
      </c>
      <c r="E225" s="215">
        <v>90045.22</v>
      </c>
      <c r="F225" s="215">
        <v>63511.8</v>
      </c>
      <c r="G225" s="215">
        <v>0</v>
      </c>
      <c r="H225" s="214">
        <v>63511.8</v>
      </c>
      <c r="I225" s="214">
        <v>63482.78</v>
      </c>
      <c r="J225" s="215">
        <v>29.02</v>
      </c>
      <c r="K225" s="215">
        <v>26533.42</v>
      </c>
    </row>
    <row r="226" spans="1:11">
      <c r="A226" s="213" t="s">
        <v>3016</v>
      </c>
      <c r="C226" s="213">
        <v>490495.22</v>
      </c>
      <c r="D226" s="215">
        <v>8250</v>
      </c>
      <c r="E226" s="215">
        <v>498745.22</v>
      </c>
      <c r="F226" s="215">
        <v>443854.68</v>
      </c>
      <c r="G226" s="215">
        <v>0</v>
      </c>
      <c r="H226" s="214">
        <v>443854.68</v>
      </c>
      <c r="I226" s="214">
        <v>443648.86</v>
      </c>
      <c r="J226" s="215">
        <v>205.82</v>
      </c>
      <c r="K226" s="215">
        <v>54890.54</v>
      </c>
    </row>
    <row r="227" spans="1:11">
      <c r="A227" s="213" t="s">
        <v>3017</v>
      </c>
      <c r="B227" s="213" t="s">
        <v>2759</v>
      </c>
    </row>
    <row r="228" spans="1:11">
      <c r="A228" s="213" t="s">
        <v>3018</v>
      </c>
      <c r="B228" s="213" t="s">
        <v>3019</v>
      </c>
    </row>
    <row r="229" spans="1:11">
      <c r="A229" s="213" t="s">
        <v>3020</v>
      </c>
      <c r="B229" s="213" t="s">
        <v>3021</v>
      </c>
    </row>
    <row r="230" spans="1:11">
      <c r="A230" s="213" t="s">
        <v>3022</v>
      </c>
      <c r="B230" s="213" t="s">
        <v>3023</v>
      </c>
      <c r="C230" s="215">
        <v>12000</v>
      </c>
      <c r="D230" s="215">
        <v>0</v>
      </c>
      <c r="E230" s="215">
        <v>12000</v>
      </c>
      <c r="F230" s="215">
        <v>11999.48</v>
      </c>
      <c r="G230" s="215">
        <v>0</v>
      </c>
      <c r="H230" s="214">
        <v>11999.48</v>
      </c>
      <c r="I230" s="214">
        <v>11999.48</v>
      </c>
      <c r="J230" s="215">
        <v>0</v>
      </c>
      <c r="K230" s="215">
        <v>0.52</v>
      </c>
    </row>
    <row r="231" spans="1:11">
      <c r="A231" s="213" t="s">
        <v>3024</v>
      </c>
      <c r="B231" s="213" t="s">
        <v>3025</v>
      </c>
      <c r="C231" s="215">
        <v>12000</v>
      </c>
      <c r="D231" s="215">
        <v>0</v>
      </c>
      <c r="E231" s="215">
        <v>12000</v>
      </c>
      <c r="F231" s="215">
        <v>11999.99</v>
      </c>
      <c r="G231" s="215">
        <v>0</v>
      </c>
      <c r="H231" s="214">
        <v>11999.99</v>
      </c>
      <c r="I231" s="214">
        <v>11999.99</v>
      </c>
      <c r="J231" s="215">
        <v>0</v>
      </c>
      <c r="K231" s="215">
        <v>0.01</v>
      </c>
    </row>
    <row r="232" spans="1:11">
      <c r="A232" s="213" t="s">
        <v>3026</v>
      </c>
      <c r="B232" s="213" t="s">
        <v>3027</v>
      </c>
      <c r="C232" s="215">
        <v>5580</v>
      </c>
      <c r="D232" s="215">
        <v>0</v>
      </c>
      <c r="E232" s="215">
        <v>5580</v>
      </c>
      <c r="F232" s="215">
        <v>5535</v>
      </c>
      <c r="G232" s="215">
        <v>0</v>
      </c>
      <c r="H232" s="214">
        <v>5535</v>
      </c>
      <c r="I232" s="214">
        <v>5535</v>
      </c>
      <c r="J232" s="215">
        <v>0</v>
      </c>
      <c r="K232" s="215">
        <v>45</v>
      </c>
    </row>
    <row r="233" spans="1:11">
      <c r="A233" s="213" t="s">
        <v>2698</v>
      </c>
      <c r="C233" s="213">
        <v>29580</v>
      </c>
      <c r="D233" s="215">
        <v>0</v>
      </c>
      <c r="E233" s="215">
        <v>29580</v>
      </c>
      <c r="F233" s="215">
        <v>29534.47</v>
      </c>
      <c r="G233" s="215">
        <v>0</v>
      </c>
      <c r="H233" s="216">
        <v>29534.47</v>
      </c>
      <c r="I233" s="214">
        <v>29534.47</v>
      </c>
      <c r="J233" s="215">
        <v>0</v>
      </c>
      <c r="K233" s="215">
        <v>45.53</v>
      </c>
    </row>
    <row r="234" spans="1:11">
      <c r="A234" s="213" t="s">
        <v>3028</v>
      </c>
      <c r="C234" s="213">
        <v>29580</v>
      </c>
      <c r="D234" s="215">
        <v>0</v>
      </c>
      <c r="E234" s="215">
        <v>29580</v>
      </c>
      <c r="F234" s="215">
        <v>29534.47</v>
      </c>
      <c r="G234" s="215">
        <v>0</v>
      </c>
      <c r="H234" s="214">
        <v>29534.47</v>
      </c>
      <c r="I234" s="214">
        <v>29534.47</v>
      </c>
      <c r="J234" s="215">
        <v>0</v>
      </c>
      <c r="K234" s="215">
        <v>45.53</v>
      </c>
    </row>
    <row r="235" spans="1:11">
      <c r="A235" s="213" t="s">
        <v>3029</v>
      </c>
      <c r="B235" s="213" t="s">
        <v>3030</v>
      </c>
    </row>
    <row r="236" spans="1:11">
      <c r="A236" s="213" t="s">
        <v>3031</v>
      </c>
      <c r="B236" s="213" t="s">
        <v>3032</v>
      </c>
      <c r="C236" s="215">
        <v>3000</v>
      </c>
      <c r="D236" s="215">
        <v>0</v>
      </c>
      <c r="E236" s="215">
        <v>3000</v>
      </c>
      <c r="F236" s="215">
        <v>0</v>
      </c>
      <c r="G236" s="215">
        <v>0</v>
      </c>
      <c r="H236" s="214">
        <v>0</v>
      </c>
      <c r="I236" s="214">
        <v>0</v>
      </c>
      <c r="J236" s="215">
        <v>0</v>
      </c>
      <c r="K236" s="215">
        <v>3000</v>
      </c>
    </row>
    <row r="237" spans="1:11">
      <c r="A237" s="213" t="s">
        <v>3033</v>
      </c>
      <c r="C237" s="213">
        <v>3000</v>
      </c>
      <c r="D237" s="215">
        <v>0</v>
      </c>
      <c r="E237" s="215">
        <v>3000</v>
      </c>
      <c r="F237" s="215">
        <v>0</v>
      </c>
      <c r="G237" s="215">
        <v>0</v>
      </c>
      <c r="H237" s="214">
        <v>0</v>
      </c>
      <c r="I237" s="214">
        <v>0</v>
      </c>
      <c r="J237" s="215">
        <v>0</v>
      </c>
      <c r="K237" s="215">
        <v>3000</v>
      </c>
    </row>
    <row r="238" spans="1:11">
      <c r="A238" s="213" t="s">
        <v>3034</v>
      </c>
      <c r="C238" s="213">
        <v>32580</v>
      </c>
      <c r="D238" s="215">
        <v>0</v>
      </c>
      <c r="E238" s="215">
        <v>32580</v>
      </c>
      <c r="F238" s="215">
        <v>29534.47</v>
      </c>
      <c r="G238" s="215">
        <v>0</v>
      </c>
      <c r="H238" s="214">
        <v>29534.47</v>
      </c>
      <c r="I238" s="214">
        <v>29534.47</v>
      </c>
      <c r="J238" s="215">
        <v>0</v>
      </c>
      <c r="K238" s="215">
        <v>3045.53</v>
      </c>
    </row>
    <row r="239" spans="1:11">
      <c r="A239" s="213" t="s">
        <v>3035</v>
      </c>
      <c r="B239" s="213" t="s">
        <v>2802</v>
      </c>
    </row>
    <row r="240" spans="1:11">
      <c r="A240" s="213" t="s">
        <v>3036</v>
      </c>
      <c r="B240" s="213" t="s">
        <v>3037</v>
      </c>
    </row>
    <row r="241" spans="1:11">
      <c r="A241" s="213" t="s">
        <v>3038</v>
      </c>
      <c r="B241" s="213" t="s">
        <v>3039</v>
      </c>
      <c r="C241" s="215">
        <v>170229.93</v>
      </c>
      <c r="D241" s="215">
        <v>29770.07</v>
      </c>
      <c r="E241" s="215">
        <v>200000</v>
      </c>
      <c r="F241" s="215">
        <v>200000</v>
      </c>
      <c r="G241" s="215">
        <v>0</v>
      </c>
      <c r="H241" s="216">
        <v>200000</v>
      </c>
      <c r="I241" s="214">
        <v>200000</v>
      </c>
      <c r="J241" s="215">
        <v>0</v>
      </c>
      <c r="K241" s="215">
        <v>0</v>
      </c>
    </row>
    <row r="242" spans="1:11">
      <c r="A242" s="213" t="s">
        <v>3040</v>
      </c>
      <c r="C242" s="213">
        <v>170229.93</v>
      </c>
      <c r="D242" s="215">
        <v>29770.07</v>
      </c>
      <c r="E242" s="215">
        <v>200000</v>
      </c>
      <c r="F242" s="215">
        <v>200000</v>
      </c>
      <c r="G242" s="215">
        <v>0</v>
      </c>
      <c r="H242" s="214">
        <v>200000</v>
      </c>
      <c r="I242" s="214">
        <v>200000</v>
      </c>
      <c r="J242" s="215">
        <v>0</v>
      </c>
      <c r="K242" s="215">
        <v>0</v>
      </c>
    </row>
    <row r="243" spans="1:11">
      <c r="A243" s="213" t="s">
        <v>3041</v>
      </c>
      <c r="B243" s="213" t="s">
        <v>3042</v>
      </c>
    </row>
    <row r="244" spans="1:11">
      <c r="A244" s="213" t="s">
        <v>3043</v>
      </c>
      <c r="B244" s="213" t="s">
        <v>3044</v>
      </c>
    </row>
    <row r="245" spans="1:11">
      <c r="A245" s="213" t="s">
        <v>3045</v>
      </c>
      <c r="B245" s="213" t="s">
        <v>3046</v>
      </c>
      <c r="C245" s="215">
        <v>6800</v>
      </c>
      <c r="D245" s="215">
        <v>0</v>
      </c>
      <c r="E245" s="215">
        <v>6800</v>
      </c>
      <c r="F245" s="215">
        <v>6720</v>
      </c>
      <c r="G245" s="215">
        <v>0</v>
      </c>
      <c r="H245" s="216">
        <v>6720</v>
      </c>
      <c r="I245" s="214">
        <v>6720</v>
      </c>
      <c r="J245" s="215">
        <v>0</v>
      </c>
      <c r="K245" s="215">
        <v>80</v>
      </c>
    </row>
    <row r="246" spans="1:11">
      <c r="A246" s="213" t="s">
        <v>2699</v>
      </c>
      <c r="C246" s="213">
        <v>6800</v>
      </c>
      <c r="D246" s="215">
        <v>0</v>
      </c>
      <c r="E246" s="215">
        <v>6800</v>
      </c>
      <c r="F246" s="215">
        <v>6720</v>
      </c>
      <c r="G246" s="215">
        <v>0</v>
      </c>
      <c r="H246" s="214">
        <v>6720</v>
      </c>
      <c r="I246" s="214">
        <v>6720</v>
      </c>
      <c r="J246" s="215">
        <v>0</v>
      </c>
      <c r="K246" s="215">
        <v>80</v>
      </c>
    </row>
    <row r="247" spans="1:11">
      <c r="A247" s="213" t="s">
        <v>3047</v>
      </c>
      <c r="C247" s="213">
        <v>6800</v>
      </c>
      <c r="D247" s="215">
        <v>0</v>
      </c>
      <c r="E247" s="215">
        <v>6800</v>
      </c>
      <c r="F247" s="215">
        <v>6720</v>
      </c>
      <c r="G247" s="215">
        <v>0</v>
      </c>
      <c r="H247" s="214">
        <v>6720</v>
      </c>
      <c r="I247" s="214">
        <v>6720</v>
      </c>
      <c r="J247" s="215">
        <v>0</v>
      </c>
      <c r="K247" s="215">
        <v>80</v>
      </c>
    </row>
    <row r="248" spans="1:11">
      <c r="A248" s="213" t="s">
        <v>3048</v>
      </c>
      <c r="B248" s="213" t="s">
        <v>355</v>
      </c>
    </row>
    <row r="249" spans="1:11">
      <c r="A249" s="213" t="s">
        <v>3049</v>
      </c>
      <c r="B249" s="213" t="s">
        <v>178</v>
      </c>
    </row>
    <row r="250" spans="1:11">
      <c r="A250" s="213" t="s">
        <v>3050</v>
      </c>
      <c r="B250" s="213" t="s">
        <v>178</v>
      </c>
      <c r="C250" s="215">
        <v>2500</v>
      </c>
      <c r="D250" s="215">
        <v>0</v>
      </c>
      <c r="E250" s="215">
        <v>2500</v>
      </c>
      <c r="F250" s="215">
        <v>1006</v>
      </c>
      <c r="G250" s="215">
        <v>0</v>
      </c>
      <c r="H250" s="214">
        <v>1006</v>
      </c>
      <c r="I250" s="214">
        <v>1006</v>
      </c>
      <c r="J250" s="215">
        <v>0</v>
      </c>
      <c r="K250" s="215">
        <v>1494</v>
      </c>
    </row>
    <row r="251" spans="1:11">
      <c r="A251" s="213" t="s">
        <v>2700</v>
      </c>
      <c r="C251" s="213">
        <v>2500</v>
      </c>
      <c r="D251" s="215">
        <v>0</v>
      </c>
      <c r="E251" s="215">
        <v>2500</v>
      </c>
      <c r="F251" s="215">
        <v>1006</v>
      </c>
      <c r="G251" s="215">
        <v>0</v>
      </c>
      <c r="H251" s="214">
        <v>1006</v>
      </c>
      <c r="I251" s="214">
        <v>1006</v>
      </c>
      <c r="J251" s="215">
        <v>0</v>
      </c>
      <c r="K251" s="215">
        <v>1494</v>
      </c>
    </row>
    <row r="252" spans="1:11">
      <c r="A252" s="213" t="s">
        <v>3051</v>
      </c>
      <c r="C252" s="213">
        <v>2500</v>
      </c>
      <c r="D252" s="215">
        <v>0</v>
      </c>
      <c r="E252" s="215">
        <v>2500</v>
      </c>
      <c r="F252" s="215">
        <v>1006</v>
      </c>
      <c r="G252" s="215">
        <v>0</v>
      </c>
      <c r="H252" s="216">
        <v>1006</v>
      </c>
      <c r="I252" s="214">
        <v>1006</v>
      </c>
      <c r="J252" s="215">
        <v>0</v>
      </c>
      <c r="K252" s="215">
        <v>1494</v>
      </c>
    </row>
    <row r="253" spans="1:11">
      <c r="A253" s="213" t="s">
        <v>3052</v>
      </c>
      <c r="B253" s="213" t="s">
        <v>3053</v>
      </c>
    </row>
    <row r="254" spans="1:11">
      <c r="A254" s="213" t="s">
        <v>3054</v>
      </c>
      <c r="B254" s="213" t="s">
        <v>184</v>
      </c>
    </row>
    <row r="255" spans="1:11">
      <c r="A255" s="213" t="s">
        <v>3055</v>
      </c>
      <c r="B255" s="213" t="s">
        <v>3056</v>
      </c>
      <c r="C255" s="215">
        <v>1000</v>
      </c>
      <c r="D255" s="215">
        <v>0</v>
      </c>
      <c r="E255" s="215">
        <v>1000</v>
      </c>
      <c r="F255" s="215">
        <v>0</v>
      </c>
      <c r="G255" s="215">
        <v>0</v>
      </c>
      <c r="H255" s="214">
        <v>0</v>
      </c>
      <c r="I255" s="214">
        <v>0</v>
      </c>
      <c r="J255" s="215">
        <v>0</v>
      </c>
      <c r="K255" s="215">
        <v>1000</v>
      </c>
    </row>
    <row r="256" spans="1:11">
      <c r="A256" s="213" t="s">
        <v>2701</v>
      </c>
      <c r="C256" s="213">
        <v>1000</v>
      </c>
      <c r="D256" s="215">
        <v>0</v>
      </c>
      <c r="E256" s="215">
        <v>1000</v>
      </c>
      <c r="F256" s="215">
        <v>0</v>
      </c>
      <c r="G256" s="215">
        <v>0</v>
      </c>
      <c r="H256" s="214">
        <v>0</v>
      </c>
      <c r="I256" s="214">
        <v>0</v>
      </c>
      <c r="J256" s="215">
        <v>0</v>
      </c>
      <c r="K256" s="215">
        <v>1000</v>
      </c>
    </row>
    <row r="257" spans="1:11">
      <c r="A257" s="213" t="s">
        <v>3057</v>
      </c>
      <c r="B257" s="213" t="s">
        <v>186</v>
      </c>
    </row>
    <row r="258" spans="1:11">
      <c r="A258" s="213" t="s">
        <v>3058</v>
      </c>
      <c r="B258" s="213" t="s">
        <v>3059</v>
      </c>
      <c r="C258" s="215">
        <v>2000</v>
      </c>
      <c r="D258" s="215">
        <v>0</v>
      </c>
      <c r="E258" s="215">
        <v>2000</v>
      </c>
      <c r="F258" s="215">
        <v>0</v>
      </c>
      <c r="G258" s="215">
        <v>0</v>
      </c>
      <c r="H258" s="214">
        <v>0</v>
      </c>
      <c r="I258" s="214">
        <v>0</v>
      </c>
      <c r="J258" s="215">
        <v>0</v>
      </c>
      <c r="K258" s="215">
        <v>2000</v>
      </c>
    </row>
    <row r="259" spans="1:11">
      <c r="A259" s="213" t="s">
        <v>3060</v>
      </c>
      <c r="B259" s="213" t="s">
        <v>3061</v>
      </c>
      <c r="C259" s="215">
        <v>3000</v>
      </c>
      <c r="D259" s="215">
        <v>0</v>
      </c>
      <c r="E259" s="215">
        <v>3000</v>
      </c>
      <c r="F259" s="215">
        <v>0</v>
      </c>
      <c r="G259" s="215">
        <v>0</v>
      </c>
      <c r="H259" s="214">
        <v>0</v>
      </c>
      <c r="I259" s="214">
        <v>0</v>
      </c>
      <c r="J259" s="215">
        <v>0</v>
      </c>
      <c r="K259" s="215">
        <v>3000</v>
      </c>
    </row>
    <row r="260" spans="1:11">
      <c r="A260" s="213" t="s">
        <v>2702</v>
      </c>
      <c r="C260" s="213">
        <v>5000</v>
      </c>
      <c r="D260" s="215">
        <v>0</v>
      </c>
      <c r="E260" s="215">
        <v>5000</v>
      </c>
      <c r="F260" s="215">
        <v>0</v>
      </c>
      <c r="G260" s="215">
        <v>0</v>
      </c>
      <c r="H260" s="214">
        <v>0</v>
      </c>
      <c r="I260" s="214">
        <v>0</v>
      </c>
      <c r="J260" s="215">
        <v>0</v>
      </c>
      <c r="K260" s="215">
        <v>5000</v>
      </c>
    </row>
    <row r="261" spans="1:11">
      <c r="A261" s="213" t="s">
        <v>3062</v>
      </c>
      <c r="B261" s="213" t="s">
        <v>188</v>
      </c>
    </row>
    <row r="262" spans="1:11">
      <c r="A262" s="213" t="s">
        <v>3063</v>
      </c>
      <c r="B262" s="213" t="s">
        <v>3064</v>
      </c>
      <c r="C262" s="215">
        <v>12000</v>
      </c>
      <c r="D262" s="215">
        <v>0</v>
      </c>
      <c r="E262" s="215">
        <v>12000</v>
      </c>
      <c r="F262" s="215">
        <v>10911.52</v>
      </c>
      <c r="G262" s="215">
        <v>0</v>
      </c>
      <c r="H262" s="214">
        <v>10911.52</v>
      </c>
      <c r="I262" s="214">
        <v>10911.52</v>
      </c>
      <c r="J262" s="215">
        <v>0</v>
      </c>
      <c r="K262" s="215">
        <v>1088.48</v>
      </c>
    </row>
    <row r="263" spans="1:11">
      <c r="A263" s="213" t="s">
        <v>3065</v>
      </c>
      <c r="B263" s="213" t="s">
        <v>3066</v>
      </c>
      <c r="C263" s="215">
        <v>5000</v>
      </c>
      <c r="D263" s="215">
        <v>0</v>
      </c>
      <c r="E263" s="215">
        <v>5000</v>
      </c>
      <c r="F263" s="215">
        <v>3906.99</v>
      </c>
      <c r="G263" s="215">
        <v>0</v>
      </c>
      <c r="H263" s="214">
        <v>3906.99</v>
      </c>
      <c r="I263" s="214">
        <v>3906.99</v>
      </c>
      <c r="J263" s="215">
        <v>0</v>
      </c>
      <c r="K263" s="215">
        <v>1093.01</v>
      </c>
    </row>
    <row r="264" spans="1:11">
      <c r="A264" s="213" t="s">
        <v>3067</v>
      </c>
      <c r="B264" s="213" t="s">
        <v>3068</v>
      </c>
      <c r="C264" s="215">
        <v>4340</v>
      </c>
      <c r="D264" s="215">
        <v>0</v>
      </c>
      <c r="E264" s="215">
        <v>4340</v>
      </c>
      <c r="F264" s="215">
        <v>4340</v>
      </c>
      <c r="G264" s="215">
        <v>0</v>
      </c>
      <c r="H264" s="214">
        <v>4340</v>
      </c>
      <c r="I264" s="214">
        <v>4340</v>
      </c>
      <c r="J264" s="215">
        <v>0</v>
      </c>
      <c r="K264" s="215">
        <v>0</v>
      </c>
    </row>
    <row r="265" spans="1:11">
      <c r="A265" s="213" t="s">
        <v>2703</v>
      </c>
      <c r="C265" s="213">
        <v>21340</v>
      </c>
      <c r="D265" s="215">
        <v>0</v>
      </c>
      <c r="E265" s="215">
        <v>21340</v>
      </c>
      <c r="F265" s="215">
        <v>19158.509999999998</v>
      </c>
      <c r="G265" s="215">
        <v>0</v>
      </c>
      <c r="H265" s="216">
        <v>19158.509999999998</v>
      </c>
      <c r="I265" s="214">
        <v>19158.509999999998</v>
      </c>
      <c r="J265" s="215">
        <v>0</v>
      </c>
      <c r="K265" s="215">
        <v>2181.4899999999998</v>
      </c>
    </row>
    <row r="266" spans="1:11">
      <c r="A266" s="213" t="s">
        <v>3069</v>
      </c>
      <c r="C266" s="213">
        <v>27340</v>
      </c>
      <c r="D266" s="215">
        <v>0</v>
      </c>
      <c r="E266" s="215">
        <v>27340</v>
      </c>
      <c r="F266" s="215">
        <v>19158.509999999998</v>
      </c>
      <c r="G266" s="215">
        <v>0</v>
      </c>
      <c r="H266" s="214">
        <v>19158.509999999998</v>
      </c>
      <c r="I266" s="214">
        <v>19158.509999999998</v>
      </c>
      <c r="J266" s="215">
        <v>0</v>
      </c>
      <c r="K266" s="215">
        <v>8181.49</v>
      </c>
    </row>
    <row r="267" spans="1:11">
      <c r="A267" s="213" t="s">
        <v>3070</v>
      </c>
      <c r="B267" s="213" t="s">
        <v>3071</v>
      </c>
    </row>
    <row r="268" spans="1:11">
      <c r="A268" s="213" t="s">
        <v>3072</v>
      </c>
      <c r="B268" s="213" t="s">
        <v>3073</v>
      </c>
      <c r="C268" s="215">
        <v>1000</v>
      </c>
      <c r="D268" s="215">
        <v>0</v>
      </c>
      <c r="E268" s="215">
        <v>1000</v>
      </c>
      <c r="F268" s="215">
        <v>0</v>
      </c>
      <c r="G268" s="215">
        <v>0</v>
      </c>
      <c r="H268" s="214">
        <v>0</v>
      </c>
      <c r="I268" s="214">
        <v>0</v>
      </c>
      <c r="J268" s="215">
        <v>0</v>
      </c>
      <c r="K268" s="215">
        <v>1000</v>
      </c>
    </row>
    <row r="269" spans="1:11">
      <c r="A269" s="213" t="s">
        <v>3074</v>
      </c>
      <c r="B269" s="213" t="s">
        <v>3075</v>
      </c>
    </row>
    <row r="270" spans="1:11">
      <c r="A270" s="213" t="s">
        <v>3076</v>
      </c>
      <c r="B270" s="213" t="s">
        <v>3075</v>
      </c>
      <c r="C270" s="215">
        <v>2000</v>
      </c>
      <c r="D270" s="215">
        <v>0</v>
      </c>
      <c r="E270" s="215">
        <v>2000</v>
      </c>
      <c r="F270" s="215">
        <v>0</v>
      </c>
      <c r="G270" s="215">
        <v>0</v>
      </c>
      <c r="H270" s="214">
        <v>0</v>
      </c>
      <c r="I270" s="214">
        <v>0</v>
      </c>
      <c r="J270" s="215">
        <v>0</v>
      </c>
      <c r="K270" s="215">
        <v>2000</v>
      </c>
    </row>
    <row r="271" spans="1:11">
      <c r="A271" s="213" t="s">
        <v>2704</v>
      </c>
      <c r="C271" s="213">
        <v>2000</v>
      </c>
      <c r="D271" s="215">
        <v>0</v>
      </c>
      <c r="E271" s="215">
        <v>2000</v>
      </c>
      <c r="F271" s="215">
        <v>0</v>
      </c>
      <c r="G271" s="215">
        <v>0</v>
      </c>
      <c r="H271" s="214">
        <v>0</v>
      </c>
      <c r="I271" s="214">
        <v>0</v>
      </c>
      <c r="J271" s="215">
        <v>0</v>
      </c>
      <c r="K271" s="215">
        <v>2000</v>
      </c>
    </row>
    <row r="272" spans="1:11">
      <c r="A272" s="213" t="s">
        <v>3077</v>
      </c>
      <c r="C272" s="213">
        <v>3000</v>
      </c>
      <c r="D272" s="215">
        <v>0</v>
      </c>
      <c r="E272" s="215">
        <v>3000</v>
      </c>
      <c r="F272" s="215">
        <v>0</v>
      </c>
      <c r="G272" s="215">
        <v>0</v>
      </c>
      <c r="H272" s="214">
        <v>0</v>
      </c>
      <c r="I272" s="214">
        <v>0</v>
      </c>
      <c r="J272" s="215">
        <v>0</v>
      </c>
      <c r="K272" s="215">
        <v>3000</v>
      </c>
    </row>
    <row r="273" spans="1:11">
      <c r="A273" s="213" t="s">
        <v>3078</v>
      </c>
      <c r="C273" s="213">
        <v>209869.93</v>
      </c>
      <c r="D273" s="215">
        <v>29770.07</v>
      </c>
      <c r="E273" s="215">
        <v>239640</v>
      </c>
      <c r="F273" s="215">
        <v>226884.51</v>
      </c>
      <c r="G273" s="215">
        <v>0</v>
      </c>
      <c r="H273" s="214">
        <v>226884.51</v>
      </c>
      <c r="I273" s="214">
        <v>226884.51</v>
      </c>
      <c r="J273" s="215">
        <v>0</v>
      </c>
      <c r="K273" s="215">
        <v>12755.49</v>
      </c>
    </row>
    <row r="274" spans="1:11">
      <c r="A274" s="213" t="s">
        <v>3079</v>
      </c>
      <c r="B274" s="213" t="s">
        <v>2819</v>
      </c>
    </row>
    <row r="275" spans="1:11">
      <c r="A275" s="213" t="s">
        <v>3080</v>
      </c>
      <c r="B275" s="213" t="s">
        <v>356</v>
      </c>
    </row>
    <row r="276" spans="1:11">
      <c r="A276" s="213" t="s">
        <v>3081</v>
      </c>
      <c r="B276" s="213" t="s">
        <v>196</v>
      </c>
    </row>
    <row r="277" spans="1:11">
      <c r="A277" s="213" t="s">
        <v>3082</v>
      </c>
      <c r="B277" s="213" t="s">
        <v>3083</v>
      </c>
      <c r="C277" s="215">
        <v>2000</v>
      </c>
      <c r="D277" s="215">
        <v>220</v>
      </c>
      <c r="E277" s="215">
        <v>2220</v>
      </c>
      <c r="F277" s="215">
        <v>2219.8000000000002</v>
      </c>
      <c r="G277" s="215">
        <v>0</v>
      </c>
      <c r="H277" s="214">
        <v>2219.8000000000002</v>
      </c>
      <c r="I277" s="214">
        <v>2219.8000000000002</v>
      </c>
      <c r="J277" s="215">
        <v>0</v>
      </c>
      <c r="K277" s="215">
        <v>0.2</v>
      </c>
    </row>
    <row r="278" spans="1:11">
      <c r="A278" s="213" t="s">
        <v>2705</v>
      </c>
      <c r="C278" s="213">
        <v>2000</v>
      </c>
      <c r="D278" s="215">
        <v>220</v>
      </c>
      <c r="E278" s="215">
        <v>2220</v>
      </c>
      <c r="F278" s="215">
        <v>2219.8000000000002</v>
      </c>
      <c r="G278" s="215">
        <v>0</v>
      </c>
      <c r="H278" s="214">
        <v>2219.8000000000002</v>
      </c>
      <c r="I278" s="214">
        <v>2219.8000000000002</v>
      </c>
      <c r="J278" s="215">
        <v>0</v>
      </c>
      <c r="K278" s="215">
        <v>0.2</v>
      </c>
    </row>
    <row r="279" spans="1:11">
      <c r="A279" s="213" t="s">
        <v>3084</v>
      </c>
      <c r="C279" s="213">
        <v>2000</v>
      </c>
      <c r="D279" s="215">
        <v>220</v>
      </c>
      <c r="E279" s="215">
        <v>2220</v>
      </c>
      <c r="F279" s="215">
        <v>2219.8000000000002</v>
      </c>
      <c r="G279" s="215">
        <v>0</v>
      </c>
      <c r="H279" s="214">
        <v>2219.8000000000002</v>
      </c>
      <c r="I279" s="214">
        <v>2219.8000000000002</v>
      </c>
      <c r="J279" s="215">
        <v>0</v>
      </c>
      <c r="K279" s="215">
        <v>0.2</v>
      </c>
    </row>
    <row r="280" spans="1:11">
      <c r="A280" s="213" t="s">
        <v>3085</v>
      </c>
      <c r="C280" s="213">
        <v>2000</v>
      </c>
      <c r="D280" s="215">
        <v>220</v>
      </c>
      <c r="E280" s="215">
        <v>2220</v>
      </c>
      <c r="F280" s="215">
        <v>2219.8000000000002</v>
      </c>
      <c r="G280" s="215">
        <v>0</v>
      </c>
      <c r="H280" s="214">
        <v>2219.8000000000002</v>
      </c>
      <c r="I280" s="214">
        <v>2219.8000000000002</v>
      </c>
      <c r="J280" s="215">
        <v>0</v>
      </c>
      <c r="K280" s="215">
        <v>0.2</v>
      </c>
    </row>
    <row r="281" spans="1:11">
      <c r="A281" s="213" t="s">
        <v>3086</v>
      </c>
      <c r="B281" s="213" t="s">
        <v>2827</v>
      </c>
    </row>
    <row r="282" spans="1:11">
      <c r="A282" s="213" t="s">
        <v>3087</v>
      </c>
      <c r="B282" s="213" t="s">
        <v>3088</v>
      </c>
    </row>
    <row r="283" spans="1:11">
      <c r="A283" s="213" t="s">
        <v>3089</v>
      </c>
      <c r="B283" s="213" t="s">
        <v>206</v>
      </c>
    </row>
    <row r="284" spans="1:11">
      <c r="A284" s="213" t="s">
        <v>3090</v>
      </c>
      <c r="B284" s="213" t="s">
        <v>206</v>
      </c>
      <c r="C284" s="215">
        <v>1000</v>
      </c>
      <c r="D284" s="215">
        <v>0</v>
      </c>
      <c r="E284" s="215">
        <v>1000</v>
      </c>
      <c r="F284" s="215">
        <v>621.41999999999996</v>
      </c>
      <c r="G284" s="215">
        <v>0</v>
      </c>
      <c r="H284" s="216">
        <v>621.41999999999996</v>
      </c>
      <c r="I284" s="214">
        <v>621.41999999999996</v>
      </c>
      <c r="J284" s="215">
        <v>0</v>
      </c>
      <c r="K284" s="215">
        <v>378.58</v>
      </c>
    </row>
    <row r="285" spans="1:11">
      <c r="A285" s="213" t="s">
        <v>2706</v>
      </c>
      <c r="C285" s="213">
        <v>1000</v>
      </c>
      <c r="D285" s="215">
        <v>0</v>
      </c>
      <c r="E285" s="215">
        <v>1000</v>
      </c>
      <c r="F285" s="215">
        <v>621.41999999999996</v>
      </c>
      <c r="G285" s="215">
        <v>0</v>
      </c>
      <c r="H285" s="214">
        <v>621.41999999999996</v>
      </c>
      <c r="I285" s="214">
        <v>621.41999999999996</v>
      </c>
      <c r="J285" s="215">
        <v>0</v>
      </c>
      <c r="K285" s="215">
        <v>378.58</v>
      </c>
    </row>
    <row r="286" spans="1:11">
      <c r="A286" s="213" t="s">
        <v>3091</v>
      </c>
      <c r="C286" s="213">
        <v>1000</v>
      </c>
      <c r="D286" s="215">
        <v>0</v>
      </c>
      <c r="E286" s="215">
        <v>1000</v>
      </c>
      <c r="F286" s="215">
        <v>621.41999999999996</v>
      </c>
      <c r="G286" s="215">
        <v>0</v>
      </c>
      <c r="H286" s="214">
        <v>621.41999999999996</v>
      </c>
      <c r="I286" s="214">
        <v>621.41999999999996</v>
      </c>
      <c r="J286" s="215">
        <v>0</v>
      </c>
      <c r="K286" s="215">
        <v>378.58</v>
      </c>
    </row>
    <row r="287" spans="1:11">
      <c r="A287" s="213" t="s">
        <v>3092</v>
      </c>
      <c r="B287" s="213" t="s">
        <v>348</v>
      </c>
    </row>
    <row r="288" spans="1:11">
      <c r="A288" s="213" t="s">
        <v>3093</v>
      </c>
      <c r="B288" s="213" t="s">
        <v>357</v>
      </c>
      <c r="C288" s="215">
        <v>800</v>
      </c>
      <c r="D288" s="215">
        <v>0</v>
      </c>
      <c r="E288" s="215">
        <v>800</v>
      </c>
      <c r="F288" s="215">
        <v>567.91999999999996</v>
      </c>
      <c r="G288" s="215">
        <v>0</v>
      </c>
      <c r="H288" s="216">
        <v>567.91999999999996</v>
      </c>
      <c r="I288" s="214">
        <v>567.91999999999996</v>
      </c>
      <c r="J288" s="215">
        <v>0</v>
      </c>
      <c r="K288" s="215">
        <v>232.08</v>
      </c>
    </row>
    <row r="289" spans="1:11">
      <c r="A289" s="213" t="s">
        <v>3094</v>
      </c>
      <c r="B289" s="213" t="s">
        <v>3095</v>
      </c>
      <c r="C289" s="215">
        <v>3000</v>
      </c>
      <c r="D289" s="215">
        <v>0</v>
      </c>
      <c r="E289" s="215">
        <v>3000</v>
      </c>
      <c r="F289" s="215">
        <v>0</v>
      </c>
      <c r="G289" s="215">
        <v>0</v>
      </c>
      <c r="H289" s="214">
        <v>0</v>
      </c>
      <c r="I289" s="214">
        <v>0</v>
      </c>
      <c r="J289" s="215">
        <v>0</v>
      </c>
      <c r="K289" s="215">
        <v>3000</v>
      </c>
    </row>
    <row r="290" spans="1:11">
      <c r="A290" s="213" t="s">
        <v>3096</v>
      </c>
      <c r="B290" s="213" t="s">
        <v>3097</v>
      </c>
      <c r="C290" s="215">
        <v>2000</v>
      </c>
      <c r="D290" s="215">
        <v>1000</v>
      </c>
      <c r="E290" s="215">
        <v>3000</v>
      </c>
      <c r="F290" s="215">
        <v>2260.1</v>
      </c>
      <c r="G290" s="215">
        <v>0</v>
      </c>
      <c r="H290" s="216">
        <v>2260.1</v>
      </c>
      <c r="I290" s="214">
        <v>2260.1</v>
      </c>
      <c r="J290" s="215">
        <v>0</v>
      </c>
      <c r="K290" s="215">
        <v>739.9</v>
      </c>
    </row>
    <row r="291" spans="1:11">
      <c r="A291" s="213" t="s">
        <v>3098</v>
      </c>
      <c r="C291" s="213">
        <v>5800</v>
      </c>
      <c r="D291" s="215">
        <v>1000</v>
      </c>
      <c r="E291" s="215">
        <v>6800</v>
      </c>
      <c r="F291" s="215">
        <v>2828.02</v>
      </c>
      <c r="G291" s="215">
        <v>0</v>
      </c>
      <c r="H291" s="214">
        <v>2828.02</v>
      </c>
      <c r="I291" s="214">
        <v>2828.02</v>
      </c>
      <c r="J291" s="215">
        <v>0</v>
      </c>
      <c r="K291" s="215">
        <v>3971.98</v>
      </c>
    </row>
    <row r="292" spans="1:11">
      <c r="A292" s="213" t="s">
        <v>3099</v>
      </c>
      <c r="C292" s="213">
        <v>6800</v>
      </c>
      <c r="D292" s="215">
        <v>1000</v>
      </c>
      <c r="E292" s="215">
        <v>7800</v>
      </c>
      <c r="F292" s="215">
        <v>3449.44</v>
      </c>
      <c r="G292" s="215">
        <v>0</v>
      </c>
      <c r="H292" s="214">
        <v>3449.44</v>
      </c>
      <c r="I292" s="214">
        <v>3449.44</v>
      </c>
      <c r="J292" s="215">
        <v>0</v>
      </c>
      <c r="K292" s="215">
        <v>4350.5600000000004</v>
      </c>
    </row>
    <row r="293" spans="1:11">
      <c r="A293" s="213" t="s">
        <v>3100</v>
      </c>
      <c r="B293" s="213" t="s">
        <v>3101</v>
      </c>
    </row>
    <row r="294" spans="1:11">
      <c r="A294" s="213" t="s">
        <v>3102</v>
      </c>
      <c r="B294" s="213" t="s">
        <v>3103</v>
      </c>
    </row>
    <row r="295" spans="1:11">
      <c r="A295" s="213" t="s">
        <v>3104</v>
      </c>
      <c r="B295" s="213" t="s">
        <v>3105</v>
      </c>
    </row>
    <row r="296" spans="1:11">
      <c r="A296" s="213" t="s">
        <v>3106</v>
      </c>
      <c r="B296" s="213" t="s">
        <v>3107</v>
      </c>
      <c r="C296" s="215">
        <v>2329.94</v>
      </c>
      <c r="D296" s="215">
        <v>0</v>
      </c>
      <c r="E296" s="215">
        <v>2329.94</v>
      </c>
      <c r="F296" s="215">
        <v>0</v>
      </c>
      <c r="G296" s="215">
        <v>0</v>
      </c>
      <c r="H296" s="214">
        <v>0</v>
      </c>
      <c r="I296" s="214">
        <v>0</v>
      </c>
      <c r="J296" s="215">
        <v>0</v>
      </c>
      <c r="K296" s="215">
        <v>2329.94</v>
      </c>
    </row>
    <row r="297" spans="1:11">
      <c r="A297" s="213" t="s">
        <v>3108</v>
      </c>
      <c r="B297" s="213" t="s">
        <v>3109</v>
      </c>
      <c r="C297" s="215">
        <v>2329.94</v>
      </c>
      <c r="D297" s="215">
        <v>0</v>
      </c>
      <c r="E297" s="215">
        <v>2329.94</v>
      </c>
      <c r="F297" s="215">
        <v>0</v>
      </c>
      <c r="G297" s="215">
        <v>0</v>
      </c>
      <c r="H297" s="214">
        <v>0</v>
      </c>
      <c r="I297" s="214">
        <v>0</v>
      </c>
      <c r="J297" s="215">
        <v>0</v>
      </c>
      <c r="K297" s="215">
        <v>2329.94</v>
      </c>
    </row>
    <row r="298" spans="1:11">
      <c r="A298" s="213" t="s">
        <v>2707</v>
      </c>
      <c r="C298" s="213">
        <v>4659.88</v>
      </c>
      <c r="D298" s="215">
        <v>0</v>
      </c>
      <c r="E298" s="215">
        <v>4659.88</v>
      </c>
      <c r="F298" s="215">
        <v>0</v>
      </c>
      <c r="G298" s="215">
        <v>0</v>
      </c>
      <c r="H298" s="214">
        <v>0</v>
      </c>
      <c r="I298" s="214">
        <v>0</v>
      </c>
      <c r="J298" s="215">
        <v>0</v>
      </c>
      <c r="K298" s="215">
        <v>4659.88</v>
      </c>
    </row>
    <row r="299" spans="1:11">
      <c r="A299" s="213" t="s">
        <v>3110</v>
      </c>
      <c r="B299" s="213" t="s">
        <v>3111</v>
      </c>
    </row>
    <row r="300" spans="1:11">
      <c r="A300" s="213" t="s">
        <v>3112</v>
      </c>
      <c r="B300" s="213" t="s">
        <v>3111</v>
      </c>
      <c r="C300" s="215">
        <v>10000</v>
      </c>
      <c r="D300" s="215">
        <v>0</v>
      </c>
      <c r="E300" s="215">
        <v>10000</v>
      </c>
      <c r="F300" s="215">
        <v>8986.07</v>
      </c>
      <c r="G300" s="215">
        <v>0</v>
      </c>
      <c r="H300" s="214">
        <v>8986.07</v>
      </c>
      <c r="I300" s="214">
        <v>8986.07</v>
      </c>
      <c r="J300" s="215">
        <v>0</v>
      </c>
      <c r="K300" s="215">
        <v>1013.93</v>
      </c>
    </row>
    <row r="301" spans="1:11">
      <c r="A301" s="213" t="s">
        <v>2708</v>
      </c>
      <c r="C301" s="213">
        <v>10000</v>
      </c>
      <c r="D301" s="215">
        <v>0</v>
      </c>
      <c r="E301" s="215">
        <v>10000</v>
      </c>
      <c r="F301" s="215">
        <v>8986.07</v>
      </c>
      <c r="G301" s="215">
        <v>0</v>
      </c>
      <c r="H301" s="216">
        <v>8986.07</v>
      </c>
      <c r="I301" s="214">
        <v>8986.07</v>
      </c>
      <c r="J301" s="215">
        <v>0</v>
      </c>
      <c r="K301" s="215">
        <v>1013.93</v>
      </c>
    </row>
    <row r="302" spans="1:11">
      <c r="A302" s="213" t="s">
        <v>3113</v>
      </c>
      <c r="B302" s="213" t="s">
        <v>3114</v>
      </c>
    </row>
    <row r="303" spans="1:11">
      <c r="A303" s="213" t="s">
        <v>3115</v>
      </c>
      <c r="B303" s="213" t="s">
        <v>3114</v>
      </c>
      <c r="C303" s="215">
        <v>1000</v>
      </c>
      <c r="D303" s="215">
        <v>0</v>
      </c>
      <c r="E303" s="215">
        <v>1000</v>
      </c>
      <c r="F303" s="215">
        <v>0</v>
      </c>
      <c r="G303" s="215">
        <v>0</v>
      </c>
      <c r="H303" s="214">
        <v>0</v>
      </c>
      <c r="I303" s="214">
        <v>0</v>
      </c>
      <c r="J303" s="215">
        <v>0</v>
      </c>
      <c r="K303" s="215">
        <v>1000</v>
      </c>
    </row>
    <row r="304" spans="1:11">
      <c r="A304" s="213" t="s">
        <v>2709</v>
      </c>
      <c r="C304" s="213">
        <v>1000</v>
      </c>
      <c r="D304" s="215">
        <v>0</v>
      </c>
      <c r="E304" s="215">
        <v>1000</v>
      </c>
      <c r="F304" s="215">
        <v>0</v>
      </c>
      <c r="G304" s="215">
        <v>0</v>
      </c>
      <c r="H304" s="214">
        <v>0</v>
      </c>
      <c r="I304" s="214">
        <v>0</v>
      </c>
      <c r="J304" s="215">
        <v>0</v>
      </c>
      <c r="K304" s="215">
        <v>1000</v>
      </c>
    </row>
    <row r="305" spans="1:11">
      <c r="A305" s="213" t="s">
        <v>3116</v>
      </c>
      <c r="B305" s="213" t="s">
        <v>342</v>
      </c>
    </row>
    <row r="306" spans="1:11">
      <c r="A306" s="213" t="s">
        <v>3117</v>
      </c>
      <c r="B306" s="213" t="s">
        <v>342</v>
      </c>
      <c r="C306" s="215">
        <v>1000</v>
      </c>
      <c r="D306" s="215">
        <v>0</v>
      </c>
      <c r="E306" s="215">
        <v>1000</v>
      </c>
      <c r="F306" s="215">
        <v>0</v>
      </c>
      <c r="G306" s="215">
        <v>0</v>
      </c>
      <c r="H306" s="214">
        <v>0</v>
      </c>
      <c r="I306" s="214">
        <v>0</v>
      </c>
      <c r="J306" s="215">
        <v>0</v>
      </c>
      <c r="K306" s="215">
        <v>1000</v>
      </c>
    </row>
    <row r="307" spans="1:11">
      <c r="A307" s="213" t="s">
        <v>2710</v>
      </c>
      <c r="C307" s="213">
        <v>1000</v>
      </c>
      <c r="D307" s="215">
        <v>0</v>
      </c>
      <c r="E307" s="215">
        <v>1000</v>
      </c>
      <c r="F307" s="215">
        <v>0</v>
      </c>
      <c r="G307" s="215">
        <v>0</v>
      </c>
      <c r="H307" s="214">
        <v>0</v>
      </c>
      <c r="I307" s="214">
        <v>0</v>
      </c>
      <c r="J307" s="215">
        <v>0</v>
      </c>
      <c r="K307" s="215">
        <v>1000</v>
      </c>
    </row>
    <row r="308" spans="1:11">
      <c r="A308" s="213" t="s">
        <v>3118</v>
      </c>
      <c r="B308" s="213" t="s">
        <v>3119</v>
      </c>
    </row>
    <row r="309" spans="1:11">
      <c r="A309" s="213" t="s">
        <v>3120</v>
      </c>
      <c r="B309" s="213" t="s">
        <v>3119</v>
      </c>
      <c r="C309" s="215">
        <v>2000</v>
      </c>
      <c r="D309" s="215">
        <v>0</v>
      </c>
      <c r="E309" s="215">
        <v>2000</v>
      </c>
      <c r="F309" s="215">
        <v>1828.1</v>
      </c>
      <c r="G309" s="215">
        <v>0</v>
      </c>
      <c r="H309" s="216">
        <v>1828.1</v>
      </c>
      <c r="I309" s="214">
        <v>1828.1</v>
      </c>
      <c r="J309" s="215">
        <v>0</v>
      </c>
      <c r="K309" s="215">
        <v>171.9</v>
      </c>
    </row>
    <row r="310" spans="1:11">
      <c r="A310" s="213" t="s">
        <v>2711</v>
      </c>
      <c r="C310" s="213">
        <v>2000</v>
      </c>
      <c r="D310" s="215">
        <v>0</v>
      </c>
      <c r="E310" s="215">
        <v>2000</v>
      </c>
      <c r="F310" s="215">
        <v>1828.1</v>
      </c>
      <c r="G310" s="215">
        <v>0</v>
      </c>
      <c r="H310" s="214">
        <v>1828.1</v>
      </c>
      <c r="I310" s="214">
        <v>1828.1</v>
      </c>
      <c r="J310" s="215">
        <v>0</v>
      </c>
      <c r="K310" s="215">
        <v>171.9</v>
      </c>
    </row>
    <row r="311" spans="1:11">
      <c r="A311" s="213" t="s">
        <v>3121</v>
      </c>
      <c r="C311" s="213">
        <v>18659.88</v>
      </c>
      <c r="D311" s="215">
        <v>0</v>
      </c>
      <c r="E311" s="215">
        <v>18659.88</v>
      </c>
      <c r="F311" s="215">
        <v>10814.17</v>
      </c>
      <c r="G311" s="215">
        <v>0</v>
      </c>
      <c r="H311" s="214">
        <v>10814.17</v>
      </c>
      <c r="I311" s="214">
        <v>10814.17</v>
      </c>
      <c r="J311" s="215">
        <v>0</v>
      </c>
      <c r="K311" s="215">
        <v>7845.71</v>
      </c>
    </row>
    <row r="312" spans="1:11">
      <c r="A312" s="213" t="s">
        <v>3122</v>
      </c>
      <c r="B312" s="213" t="s">
        <v>3123</v>
      </c>
    </row>
    <row r="313" spans="1:11">
      <c r="A313" s="213" t="s">
        <v>3124</v>
      </c>
      <c r="B313" s="213" t="s">
        <v>3125</v>
      </c>
    </row>
    <row r="314" spans="1:11">
      <c r="A314" s="213" t="s">
        <v>3126</v>
      </c>
      <c r="B314" s="213" t="s">
        <v>3127</v>
      </c>
      <c r="C314" s="215">
        <v>1000</v>
      </c>
      <c r="D314" s="215">
        <v>0</v>
      </c>
      <c r="E314" s="215">
        <v>1000</v>
      </c>
      <c r="F314" s="215">
        <v>0</v>
      </c>
      <c r="G314" s="215">
        <v>0</v>
      </c>
      <c r="H314" s="214">
        <v>0</v>
      </c>
      <c r="I314" s="214">
        <v>0</v>
      </c>
      <c r="J314" s="215">
        <v>0</v>
      </c>
      <c r="K314" s="215">
        <v>1000</v>
      </c>
    </row>
    <row r="315" spans="1:11">
      <c r="A315" s="213" t="s">
        <v>2712</v>
      </c>
      <c r="C315" s="213">
        <v>1000</v>
      </c>
      <c r="D315" s="215">
        <v>0</v>
      </c>
      <c r="E315" s="215">
        <v>1000</v>
      </c>
      <c r="F315" s="215">
        <v>0</v>
      </c>
      <c r="G315" s="215">
        <v>0</v>
      </c>
      <c r="H315" s="214">
        <v>0</v>
      </c>
      <c r="I315" s="214">
        <v>0</v>
      </c>
      <c r="J315" s="215">
        <v>0</v>
      </c>
      <c r="K315" s="215">
        <v>1000</v>
      </c>
    </row>
    <row r="316" spans="1:11">
      <c r="A316" s="213" t="s">
        <v>3128</v>
      </c>
      <c r="B316" s="213" t="s">
        <v>3129</v>
      </c>
    </row>
    <row r="317" spans="1:11">
      <c r="A317" s="213" t="s">
        <v>3130</v>
      </c>
      <c r="B317" s="213" t="s">
        <v>3131</v>
      </c>
      <c r="C317" s="215">
        <v>5000</v>
      </c>
      <c r="D317" s="215">
        <v>0</v>
      </c>
      <c r="E317" s="215">
        <v>5000</v>
      </c>
      <c r="F317" s="215">
        <v>4954.51</v>
      </c>
      <c r="G317" s="215">
        <v>0</v>
      </c>
      <c r="H317" s="214">
        <v>4954.51</v>
      </c>
      <c r="I317" s="214">
        <v>4954.51</v>
      </c>
      <c r="J317" s="215">
        <v>0</v>
      </c>
      <c r="K317" s="215">
        <v>45.49</v>
      </c>
    </row>
    <row r="318" spans="1:11">
      <c r="A318" s="213" t="s">
        <v>3132</v>
      </c>
      <c r="B318" s="213" t="s">
        <v>3133</v>
      </c>
      <c r="C318" s="215">
        <v>0</v>
      </c>
      <c r="D318" s="215">
        <v>1200</v>
      </c>
      <c r="E318" s="215">
        <v>1200</v>
      </c>
      <c r="F318" s="215">
        <v>1168.56</v>
      </c>
      <c r="G318" s="215">
        <v>0</v>
      </c>
      <c r="H318" s="214">
        <v>1168.56</v>
      </c>
      <c r="I318" s="214">
        <v>1168.56</v>
      </c>
      <c r="J318" s="215">
        <v>0</v>
      </c>
      <c r="K318" s="215">
        <v>31.44</v>
      </c>
    </row>
    <row r="319" spans="1:11">
      <c r="A319" s="213" t="s">
        <v>2713</v>
      </c>
      <c r="C319" s="213">
        <v>5000</v>
      </c>
      <c r="D319" s="215">
        <v>1200</v>
      </c>
      <c r="E319" s="215">
        <v>6200</v>
      </c>
      <c r="F319" s="215">
        <v>6123.07</v>
      </c>
      <c r="G319" s="215">
        <v>0</v>
      </c>
      <c r="H319" s="216">
        <v>6123.07</v>
      </c>
      <c r="I319" s="214">
        <v>6123.07</v>
      </c>
      <c r="J319" s="215">
        <v>0</v>
      </c>
      <c r="K319" s="215">
        <v>76.930000000000007</v>
      </c>
    </row>
    <row r="320" spans="1:11">
      <c r="A320" s="213" t="s">
        <v>3134</v>
      </c>
      <c r="C320" s="213">
        <v>6000</v>
      </c>
      <c r="D320" s="215">
        <v>1200</v>
      </c>
      <c r="E320" s="215">
        <v>7200</v>
      </c>
      <c r="F320" s="215">
        <v>6123.07</v>
      </c>
      <c r="G320" s="215">
        <v>0</v>
      </c>
      <c r="H320" s="214">
        <v>6123.07</v>
      </c>
      <c r="I320" s="214">
        <v>6123.07</v>
      </c>
      <c r="J320" s="215">
        <v>0</v>
      </c>
      <c r="K320" s="215">
        <v>1076.93</v>
      </c>
    </row>
    <row r="321" spans="1:11">
      <c r="A321" s="213" t="s">
        <v>3135</v>
      </c>
      <c r="B321" s="213" t="s">
        <v>3136</v>
      </c>
    </row>
    <row r="322" spans="1:11">
      <c r="A322" s="213" t="s">
        <v>3137</v>
      </c>
      <c r="B322" s="213" t="s">
        <v>3138</v>
      </c>
    </row>
    <row r="323" spans="1:11">
      <c r="A323" s="213" t="s">
        <v>3139</v>
      </c>
      <c r="B323" s="213" t="s">
        <v>3140</v>
      </c>
      <c r="C323" s="215">
        <v>7000</v>
      </c>
      <c r="D323" s="215">
        <v>-3249.49</v>
      </c>
      <c r="E323" s="215">
        <v>3750.51</v>
      </c>
      <c r="F323" s="215">
        <v>3750.06</v>
      </c>
      <c r="G323" s="215">
        <v>0</v>
      </c>
      <c r="H323" s="214">
        <v>3750.06</v>
      </c>
      <c r="I323" s="214">
        <v>3750.06</v>
      </c>
      <c r="J323" s="215">
        <v>0</v>
      </c>
      <c r="K323" s="215">
        <v>0.45</v>
      </c>
    </row>
    <row r="324" spans="1:11">
      <c r="A324" s="213" t="s">
        <v>3141</v>
      </c>
      <c r="B324" s="213" t="s">
        <v>3142</v>
      </c>
      <c r="C324" s="215">
        <v>3000</v>
      </c>
      <c r="D324" s="215">
        <v>1818.75</v>
      </c>
      <c r="E324" s="215">
        <v>4818.75</v>
      </c>
      <c r="F324" s="215">
        <v>4523.1400000000003</v>
      </c>
      <c r="G324" s="215">
        <v>0</v>
      </c>
      <c r="H324" s="214">
        <v>4523.1400000000003</v>
      </c>
      <c r="I324" s="214">
        <v>4523.1400000000003</v>
      </c>
      <c r="J324" s="215">
        <v>0</v>
      </c>
      <c r="K324" s="215">
        <v>295.61</v>
      </c>
    </row>
    <row r="325" spans="1:11">
      <c r="A325" s="213" t="s">
        <v>3143</v>
      </c>
      <c r="B325" s="213" t="s">
        <v>3144</v>
      </c>
      <c r="C325" s="215">
        <v>3300</v>
      </c>
      <c r="D325" s="215">
        <v>0</v>
      </c>
      <c r="E325" s="215">
        <v>3300</v>
      </c>
      <c r="F325" s="215">
        <v>0</v>
      </c>
      <c r="G325" s="215">
        <v>0</v>
      </c>
      <c r="H325" s="214">
        <v>0</v>
      </c>
      <c r="I325" s="214">
        <v>0</v>
      </c>
      <c r="J325" s="215">
        <v>0</v>
      </c>
      <c r="K325" s="215">
        <v>3300</v>
      </c>
    </row>
    <row r="326" spans="1:11">
      <c r="A326" s="213" t="s">
        <v>2714</v>
      </c>
      <c r="C326" s="213">
        <v>13300</v>
      </c>
      <c r="D326" s="215">
        <v>-1430.74</v>
      </c>
      <c r="E326" s="215">
        <v>11869.26</v>
      </c>
      <c r="F326" s="215">
        <v>8273.2000000000007</v>
      </c>
      <c r="G326" s="215">
        <v>0</v>
      </c>
      <c r="H326" s="214">
        <v>8273.2000000000007</v>
      </c>
      <c r="I326" s="214">
        <v>8273.2000000000007</v>
      </c>
      <c r="J326" s="215">
        <v>0</v>
      </c>
      <c r="K326" s="215">
        <v>3596.06</v>
      </c>
    </row>
    <row r="327" spans="1:11">
      <c r="A327" s="213" t="s">
        <v>3145</v>
      </c>
      <c r="C327" s="213">
        <v>13300</v>
      </c>
      <c r="D327" s="215">
        <v>-1430.74</v>
      </c>
      <c r="E327" s="215">
        <v>11869.26</v>
      </c>
      <c r="F327" s="215">
        <v>8273.2000000000007</v>
      </c>
      <c r="G327" s="215">
        <v>0</v>
      </c>
      <c r="H327" s="216">
        <v>8273.2000000000007</v>
      </c>
      <c r="I327" s="214">
        <v>8273.2000000000007</v>
      </c>
      <c r="J327" s="215">
        <v>0</v>
      </c>
      <c r="K327" s="215">
        <v>3596.06</v>
      </c>
    </row>
    <row r="328" spans="1:11">
      <c r="A328" s="213" t="s">
        <v>3146</v>
      </c>
      <c r="B328" s="213" t="s">
        <v>3147</v>
      </c>
    </row>
    <row r="329" spans="1:11">
      <c r="A329" s="213" t="s">
        <v>3148</v>
      </c>
      <c r="B329" s="213" t="s">
        <v>3149</v>
      </c>
      <c r="C329" s="215">
        <v>5000</v>
      </c>
      <c r="D329" s="215">
        <v>0</v>
      </c>
      <c r="E329" s="215">
        <v>5000</v>
      </c>
      <c r="F329" s="215">
        <v>4997.2</v>
      </c>
      <c r="G329" s="215">
        <v>0</v>
      </c>
      <c r="H329" s="214">
        <v>4997.2</v>
      </c>
      <c r="I329" s="214">
        <v>4997.2</v>
      </c>
      <c r="J329" s="215">
        <v>0</v>
      </c>
      <c r="K329" s="215">
        <v>2.8</v>
      </c>
    </row>
    <row r="330" spans="1:11">
      <c r="A330" s="213" t="s">
        <v>3150</v>
      </c>
      <c r="C330" s="213">
        <v>5000</v>
      </c>
      <c r="D330" s="215">
        <v>0</v>
      </c>
      <c r="E330" s="215">
        <v>5000</v>
      </c>
      <c r="F330" s="215">
        <v>4997.2</v>
      </c>
      <c r="G330" s="215">
        <v>0</v>
      </c>
      <c r="H330" s="216">
        <v>4997.2</v>
      </c>
      <c r="I330" s="214">
        <v>4997.2</v>
      </c>
      <c r="J330" s="215">
        <v>0</v>
      </c>
      <c r="K330" s="215">
        <v>2.8</v>
      </c>
    </row>
    <row r="331" spans="1:11">
      <c r="A331" s="213" t="s">
        <v>3151</v>
      </c>
      <c r="B331" s="213" t="s">
        <v>3152</v>
      </c>
    </row>
    <row r="332" spans="1:11">
      <c r="A332" s="213" t="s">
        <v>3153</v>
      </c>
      <c r="B332" s="213" t="s">
        <v>3154</v>
      </c>
    </row>
    <row r="333" spans="1:11">
      <c r="A333" s="213" t="s">
        <v>3155</v>
      </c>
      <c r="B333" s="213" t="s">
        <v>3156</v>
      </c>
      <c r="C333" s="215">
        <v>10000</v>
      </c>
      <c r="D333" s="215">
        <v>0</v>
      </c>
      <c r="E333" s="215">
        <v>10000</v>
      </c>
      <c r="F333" s="215">
        <v>5581.5</v>
      </c>
      <c r="G333" s="215">
        <v>0</v>
      </c>
      <c r="H333" s="217">
        <v>5581.5</v>
      </c>
      <c r="I333" s="214">
        <v>5581.5</v>
      </c>
      <c r="J333" s="215">
        <v>0</v>
      </c>
      <c r="K333" s="215">
        <v>4418.5</v>
      </c>
    </row>
    <row r="334" spans="1:11">
      <c r="A334" s="213" t="s">
        <v>2715</v>
      </c>
      <c r="C334" s="213">
        <v>10000</v>
      </c>
      <c r="D334" s="215">
        <v>0</v>
      </c>
      <c r="E334" s="215">
        <v>10000</v>
      </c>
      <c r="F334" s="215">
        <v>5581.5</v>
      </c>
      <c r="G334" s="215">
        <v>0</v>
      </c>
      <c r="H334" s="214">
        <v>5581.5</v>
      </c>
      <c r="I334" s="214">
        <v>5581.5</v>
      </c>
      <c r="J334" s="215">
        <v>0</v>
      </c>
      <c r="K334" s="215">
        <v>4418.5</v>
      </c>
    </row>
    <row r="335" spans="1:11">
      <c r="A335" s="213" t="s">
        <v>3157</v>
      </c>
      <c r="C335" s="213">
        <v>10000</v>
      </c>
      <c r="D335" s="215">
        <v>0</v>
      </c>
      <c r="E335" s="215">
        <v>10000</v>
      </c>
      <c r="F335" s="215">
        <v>5581.5</v>
      </c>
      <c r="G335" s="215">
        <v>0</v>
      </c>
      <c r="H335" s="214">
        <v>5581.5</v>
      </c>
      <c r="I335" s="214">
        <v>5581.5</v>
      </c>
      <c r="J335" s="215">
        <v>0</v>
      </c>
      <c r="K335" s="215">
        <v>4418.5</v>
      </c>
    </row>
    <row r="336" spans="1:11">
      <c r="A336" s="213" t="s">
        <v>3158</v>
      </c>
      <c r="B336" s="213" t="s">
        <v>3159</v>
      </c>
    </row>
    <row r="337" spans="1:11">
      <c r="A337" s="213" t="s">
        <v>3160</v>
      </c>
      <c r="B337" s="213" t="s">
        <v>3159</v>
      </c>
      <c r="C337" s="215">
        <v>300</v>
      </c>
      <c r="D337" s="215">
        <v>0</v>
      </c>
      <c r="E337" s="215">
        <v>300</v>
      </c>
      <c r="F337" s="215">
        <v>0</v>
      </c>
      <c r="G337" s="215">
        <v>0</v>
      </c>
      <c r="H337" s="214">
        <v>0</v>
      </c>
      <c r="I337" s="214">
        <v>0</v>
      </c>
      <c r="J337" s="215">
        <v>0</v>
      </c>
      <c r="K337" s="215">
        <v>300</v>
      </c>
    </row>
    <row r="338" spans="1:11">
      <c r="A338" s="213" t="s">
        <v>3161</v>
      </c>
      <c r="C338" s="213">
        <v>300</v>
      </c>
      <c r="D338" s="215">
        <v>0</v>
      </c>
      <c r="E338" s="215">
        <v>300</v>
      </c>
      <c r="F338" s="215">
        <v>0</v>
      </c>
      <c r="G338" s="215">
        <v>0</v>
      </c>
      <c r="H338" s="214">
        <v>0</v>
      </c>
      <c r="I338" s="214">
        <v>0</v>
      </c>
      <c r="J338" s="215">
        <v>0</v>
      </c>
      <c r="K338" s="215">
        <v>300</v>
      </c>
    </row>
    <row r="339" spans="1:11">
      <c r="A339" s="213" t="s">
        <v>3162</v>
      </c>
      <c r="B339" s="213" t="s">
        <v>3163</v>
      </c>
    </row>
    <row r="340" spans="1:11">
      <c r="A340" s="213" t="s">
        <v>3164</v>
      </c>
      <c r="B340" s="213" t="s">
        <v>3165</v>
      </c>
      <c r="C340" s="215">
        <v>500</v>
      </c>
      <c r="D340" s="215">
        <v>0</v>
      </c>
      <c r="E340" s="215">
        <v>500</v>
      </c>
      <c r="F340" s="215">
        <v>0</v>
      </c>
      <c r="G340" s="215">
        <v>0</v>
      </c>
      <c r="H340" s="214">
        <v>0</v>
      </c>
      <c r="I340" s="214">
        <v>0</v>
      </c>
      <c r="J340" s="215">
        <v>0</v>
      </c>
      <c r="K340" s="215">
        <v>500</v>
      </c>
    </row>
    <row r="341" spans="1:11">
      <c r="A341" s="213" t="s">
        <v>3166</v>
      </c>
      <c r="B341" s="213" t="s">
        <v>3163</v>
      </c>
      <c r="C341" s="215">
        <v>1000</v>
      </c>
      <c r="D341" s="215">
        <v>0</v>
      </c>
      <c r="E341" s="215">
        <v>1000</v>
      </c>
      <c r="F341" s="215">
        <v>395.58</v>
      </c>
      <c r="G341" s="215">
        <v>0</v>
      </c>
      <c r="H341" s="214">
        <v>395.58</v>
      </c>
      <c r="I341" s="214">
        <v>395.58</v>
      </c>
      <c r="J341" s="215">
        <v>0</v>
      </c>
      <c r="K341" s="215">
        <v>604.41999999999996</v>
      </c>
    </row>
    <row r="342" spans="1:11">
      <c r="A342" s="213" t="s">
        <v>3167</v>
      </c>
      <c r="C342" s="213">
        <v>1500</v>
      </c>
      <c r="D342" s="215">
        <v>0</v>
      </c>
      <c r="E342" s="215">
        <v>1500</v>
      </c>
      <c r="F342" s="215">
        <v>395.58</v>
      </c>
      <c r="G342" s="215">
        <v>0</v>
      </c>
      <c r="H342" s="217">
        <v>395.58</v>
      </c>
      <c r="I342" s="214">
        <v>395.58</v>
      </c>
      <c r="J342" s="215">
        <v>0</v>
      </c>
      <c r="K342" s="215">
        <v>1104.42</v>
      </c>
    </row>
    <row r="343" spans="1:11">
      <c r="A343" s="213" t="s">
        <v>3168</v>
      </c>
      <c r="C343" s="213">
        <v>54759.88</v>
      </c>
      <c r="D343" s="215">
        <v>-230.74</v>
      </c>
      <c r="E343" s="215">
        <v>54529.14</v>
      </c>
      <c r="F343" s="215">
        <v>36184.720000000001</v>
      </c>
      <c r="G343" s="215">
        <v>0</v>
      </c>
      <c r="H343" s="214">
        <v>36184.720000000001</v>
      </c>
      <c r="I343" s="214">
        <v>36184.720000000001</v>
      </c>
      <c r="J343" s="215">
        <v>0</v>
      </c>
      <c r="K343" s="215">
        <v>18344.419999999998</v>
      </c>
    </row>
    <row r="344" spans="1:11">
      <c r="A344" s="213" t="s">
        <v>3169</v>
      </c>
      <c r="C344" s="213">
        <v>796505.03</v>
      </c>
      <c r="D344" s="215">
        <v>39009.33</v>
      </c>
      <c r="E344" s="215">
        <v>835514.36</v>
      </c>
      <c r="F344" s="215">
        <v>742127.62</v>
      </c>
      <c r="G344" s="215">
        <v>0</v>
      </c>
      <c r="H344" s="214">
        <v>742127.62</v>
      </c>
      <c r="I344" s="214">
        <v>741921.8</v>
      </c>
      <c r="J344" s="215">
        <v>205.82</v>
      </c>
      <c r="K344" s="215">
        <v>93386.74</v>
      </c>
    </row>
    <row r="345" spans="1:11" ht="12" customHeight="1">
      <c r="A345" s="213" t="s">
        <v>2974</v>
      </c>
    </row>
    <row r="400" spans="2:2">
      <c r="B400" s="2"/>
    </row>
    <row r="403" spans="2:2">
      <c r="B403" s="2"/>
    </row>
    <row r="404" spans="2:2">
      <c r="B404" s="2"/>
    </row>
    <row r="405" spans="2:2">
      <c r="B405" s="2"/>
    </row>
    <row r="412" spans="2:2">
      <c r="B412" s="2"/>
    </row>
    <row r="413" spans="2:2">
      <c r="B413" s="2"/>
    </row>
    <row r="414" spans="2:2">
      <c r="B414" s="2"/>
    </row>
    <row r="419" spans="2:2">
      <c r="B419" s="2"/>
    </row>
    <row r="420" spans="2:2">
      <c r="B420" s="2"/>
    </row>
    <row r="421" spans="2:2">
      <c r="B421" s="2"/>
    </row>
    <row r="428" spans="2:2">
      <c r="B428" s="2"/>
    </row>
    <row r="432" spans="2:2">
      <c r="B432" s="2"/>
    </row>
    <row r="435" spans="2:2">
      <c r="B435" s="2"/>
    </row>
    <row r="438" spans="2:2">
      <c r="B438" s="2"/>
    </row>
    <row r="439" spans="2:2">
      <c r="B439" s="2"/>
    </row>
    <row r="440" spans="2:2">
      <c r="B440" s="2"/>
    </row>
    <row r="441" spans="2:2">
      <c r="B441" s="2"/>
    </row>
    <row r="450" spans="2:2">
      <c r="B450" s="2"/>
    </row>
    <row r="451" spans="2:2">
      <c r="B451" s="2"/>
    </row>
    <row r="455" spans="2:2">
      <c r="B455" s="2"/>
    </row>
    <row r="456" spans="2:2">
      <c r="B456" s="2"/>
    </row>
    <row r="460" spans="2:2">
      <c r="B460" s="2"/>
    </row>
    <row r="461" spans="2:2">
      <c r="B461" s="2"/>
    </row>
    <row r="469" spans="2:2">
      <c r="B469" s="2"/>
    </row>
    <row r="472" spans="2:2">
      <c r="B472" s="2"/>
    </row>
    <row r="475" spans="2:2">
      <c r="B475" s="2"/>
    </row>
    <row r="476" spans="2:2">
      <c r="B476" s="2"/>
    </row>
    <row r="480" spans="2:2">
      <c r="B480" s="2"/>
    </row>
    <row r="481" spans="2:2">
      <c r="B481" s="2"/>
    </row>
    <row r="486" spans="2:2">
      <c r="B486" s="2"/>
    </row>
    <row r="487" spans="2:2">
      <c r="B487" s="2"/>
    </row>
    <row r="488" spans="2:2">
      <c r="B488" s="2"/>
    </row>
    <row r="492" spans="2:2">
      <c r="B492" s="2"/>
    </row>
    <row r="496" spans="2:2">
      <c r="B496" s="2"/>
    </row>
    <row r="497" spans="2:2">
      <c r="B497" s="2"/>
    </row>
    <row r="498" spans="2:2">
      <c r="B498" s="2"/>
    </row>
    <row r="502" spans="2:2">
      <c r="B502" s="2"/>
    </row>
    <row r="505" spans="2:2">
      <c r="B505" s="2"/>
    </row>
    <row r="511" spans="2:2">
      <c r="B511" s="2"/>
    </row>
    <row r="517" spans="2:2">
      <c r="B517" s="2"/>
    </row>
    <row r="518" spans="2:2">
      <c r="B518" s="2"/>
    </row>
    <row r="551" spans="2:2">
      <c r="B551" s="2"/>
    </row>
    <row r="552" spans="2:2">
      <c r="B552" s="2"/>
    </row>
    <row r="553" spans="2:2">
      <c r="B553" s="2"/>
    </row>
    <row r="558" spans="2:2">
      <c r="B558" s="2"/>
    </row>
    <row r="563" spans="2:2">
      <c r="B563" s="2"/>
    </row>
    <row r="569" spans="2:2">
      <c r="B569" s="2"/>
    </row>
    <row r="570" spans="2:2">
      <c r="B570" s="2"/>
    </row>
    <row r="575" spans="2:2">
      <c r="B575" s="2"/>
    </row>
    <row r="576" spans="2:2">
      <c r="B576" s="2"/>
    </row>
    <row r="580" spans="2:2">
      <c r="B580" s="2"/>
    </row>
    <row r="583" spans="2:2">
      <c r="B583" s="2"/>
    </row>
    <row r="584" spans="2:2">
      <c r="B584" s="2"/>
    </row>
    <row r="588" spans="2:2">
      <c r="B588" s="2"/>
    </row>
    <row r="589" spans="2:2">
      <c r="B589" s="2"/>
    </row>
    <row r="594" spans="2:2">
      <c r="B594" s="2"/>
    </row>
    <row r="595" spans="2:2">
      <c r="B595" s="2"/>
    </row>
    <row r="596" spans="2:2">
      <c r="B596" s="2"/>
    </row>
    <row r="608" spans="2:2">
      <c r="B608" s="2"/>
    </row>
    <row r="609" spans="2:2">
      <c r="B609" s="2"/>
    </row>
    <row r="610" spans="2:2">
      <c r="B610" s="2"/>
    </row>
    <row r="611" spans="2:2">
      <c r="B611" s="2"/>
    </row>
    <row r="619" spans="2:2">
      <c r="B619" s="2"/>
    </row>
    <row r="624" spans="2:2">
      <c r="B624" s="2"/>
    </row>
    <row r="625" spans="2:2">
      <c r="B625" s="2"/>
    </row>
    <row r="626" spans="2:2">
      <c r="B626" s="2"/>
    </row>
    <row r="632" spans="2:2">
      <c r="B632" s="2"/>
    </row>
    <row r="635" spans="2:2">
      <c r="B635" s="2"/>
    </row>
    <row r="636" spans="2:2">
      <c r="B636" s="2"/>
    </row>
    <row r="643" spans="2:2">
      <c r="B643" s="2"/>
    </row>
    <row r="648" spans="2:2">
      <c r="B648" s="2"/>
    </row>
    <row r="649" spans="2:2">
      <c r="B649" s="2"/>
    </row>
    <row r="650" spans="2:2">
      <c r="B650" s="2"/>
    </row>
    <row r="651" spans="2:2">
      <c r="B651" s="2"/>
    </row>
    <row r="659" spans="2:2">
      <c r="B659" s="2"/>
    </row>
    <row r="662" spans="2:2">
      <c r="B662" s="2"/>
    </row>
    <row r="666" spans="2:2">
      <c r="B666" s="2"/>
    </row>
    <row r="667" spans="2:2">
      <c r="B667" s="2"/>
    </row>
    <row r="668" spans="2:2">
      <c r="B668" s="2"/>
    </row>
    <row r="669" spans="2:2">
      <c r="B669" s="2"/>
    </row>
    <row r="678" spans="2:2">
      <c r="B678" s="2"/>
    </row>
    <row r="679" spans="2:2">
      <c r="B679" s="2"/>
    </row>
    <row r="683" spans="2:2">
      <c r="B683" s="2"/>
    </row>
    <row r="684" spans="2:2">
      <c r="B684" s="2"/>
    </row>
    <row r="688" spans="2:2">
      <c r="B688" s="2"/>
    </row>
    <row r="689" spans="2:2">
      <c r="B689" s="2"/>
    </row>
    <row r="695" spans="2:2">
      <c r="B695" s="2"/>
    </row>
    <row r="698" spans="2:2">
      <c r="B698" s="2"/>
    </row>
    <row r="701" spans="2:2">
      <c r="B701" s="2"/>
    </row>
    <row r="702" spans="2:2">
      <c r="B702" s="2"/>
    </row>
    <row r="706" spans="2:2">
      <c r="B706" s="2"/>
    </row>
    <row r="707" spans="2:2">
      <c r="B707" s="2"/>
    </row>
    <row r="712" spans="2:2">
      <c r="B712" s="2"/>
    </row>
    <row r="713" spans="2:2">
      <c r="B713" s="2"/>
    </row>
    <row r="714" spans="2:2">
      <c r="B714" s="2"/>
    </row>
    <row r="718" spans="2:2">
      <c r="B718" s="2"/>
    </row>
    <row r="722" spans="2:2">
      <c r="B722" s="2"/>
    </row>
    <row r="723" spans="2:2">
      <c r="B723" s="2"/>
    </row>
    <row r="730" spans="2:2">
      <c r="B730" s="2"/>
    </row>
    <row r="733" spans="2:2">
      <c r="B733" s="2"/>
    </row>
    <row r="734" spans="2:2">
      <c r="B734" s="2"/>
    </row>
    <row r="739" spans="2:2">
      <c r="B739" s="2"/>
    </row>
    <row r="750" spans="2:2">
      <c r="B750" s="2"/>
    </row>
    <row r="751" spans="2:2">
      <c r="B751" s="2"/>
    </row>
    <row r="752" spans="2:2">
      <c r="B752" s="2"/>
    </row>
    <row r="756" spans="2:2">
      <c r="B756" s="2"/>
    </row>
    <row r="757" spans="2:2">
      <c r="B757" s="2"/>
    </row>
    <row r="761" spans="2:2">
      <c r="B761" s="2"/>
    </row>
    <row r="762" spans="2:2">
      <c r="B762" s="2"/>
    </row>
    <row r="768" spans="2:2">
      <c r="B768" s="2"/>
    </row>
    <row r="769" spans="2:2">
      <c r="B769" s="2"/>
    </row>
    <row r="776" spans="2:2">
      <c r="B776" s="2"/>
    </row>
    <row r="779" spans="2:2">
      <c r="B779" s="2"/>
    </row>
    <row r="780" spans="2:2">
      <c r="B780" s="2"/>
    </row>
    <row r="783" spans="2:2">
      <c r="B783" s="2"/>
    </row>
    <row r="784" spans="2:2">
      <c r="B784" s="2"/>
    </row>
    <row r="785" spans="2:2">
      <c r="B785" s="2"/>
    </row>
    <row r="793" spans="2:2">
      <c r="B793" s="2"/>
    </row>
    <row r="798" spans="2:2">
      <c r="B798" s="2"/>
    </row>
    <row r="799" spans="2:2">
      <c r="B799" s="2"/>
    </row>
    <row r="800" spans="2:2">
      <c r="B800" s="2"/>
    </row>
    <row r="806" spans="2:2">
      <c r="B806" s="2"/>
    </row>
    <row r="807" spans="2:2">
      <c r="B807" s="2"/>
    </row>
    <row r="808" spans="2:2">
      <c r="B808" s="2"/>
    </row>
    <row r="809" spans="2:2">
      <c r="B809" s="2"/>
    </row>
    <row r="816" spans="2:2">
      <c r="B816" s="2"/>
    </row>
    <row r="819" spans="2:2">
      <c r="B819" s="2"/>
    </row>
    <row r="822" spans="2:2">
      <c r="B822" s="2"/>
    </row>
    <row r="825" spans="2:2">
      <c r="B825" s="2"/>
    </row>
    <row r="828" spans="2:2">
      <c r="B828" s="2"/>
    </row>
    <row r="829" spans="2:2">
      <c r="B829" s="2"/>
    </row>
    <row r="830" spans="2:2">
      <c r="B830" s="2"/>
    </row>
    <row r="831" spans="2:2">
      <c r="B831" s="2"/>
    </row>
    <row r="840" spans="2:2">
      <c r="B840" s="2"/>
    </row>
    <row r="841" spans="2:2">
      <c r="B841" s="2"/>
    </row>
    <row r="844" spans="2:2">
      <c r="B844" s="2"/>
    </row>
    <row r="848" spans="2:2">
      <c r="B848" s="2"/>
    </row>
    <row r="849" spans="2:2">
      <c r="B849" s="2"/>
    </row>
    <row r="855" spans="2:2">
      <c r="B855" s="2"/>
    </row>
    <row r="859" spans="2:2">
      <c r="B859" s="2"/>
    </row>
    <row r="860" spans="2:2">
      <c r="B860" s="2"/>
    </row>
    <row r="864" spans="2:2">
      <c r="B864" s="2"/>
    </row>
    <row r="865" spans="2:2">
      <c r="B865" s="2"/>
    </row>
    <row r="869" spans="2:2">
      <c r="B869" s="2"/>
    </row>
    <row r="873" spans="2:2">
      <c r="B873" s="2"/>
    </row>
    <row r="874" spans="2:2">
      <c r="B874" s="2"/>
    </row>
    <row r="879" spans="2:2">
      <c r="B879" s="2"/>
    </row>
    <row r="880" spans="2:2">
      <c r="B880" s="2"/>
    </row>
    <row r="886" spans="2:2">
      <c r="B886" s="2"/>
    </row>
    <row r="887" spans="2:2">
      <c r="B887" s="2"/>
    </row>
    <row r="888" spans="2:2">
      <c r="B888" s="2"/>
    </row>
    <row r="894" spans="2:2">
      <c r="B894" s="2"/>
    </row>
    <row r="895" spans="2:2">
      <c r="B895" s="2"/>
    </row>
    <row r="899" spans="2:2">
      <c r="B899" s="2"/>
    </row>
    <row r="900" spans="2:2">
      <c r="B900" s="2"/>
    </row>
    <row r="906" spans="2:2">
      <c r="B906" s="2"/>
    </row>
    <row r="907" spans="2:2">
      <c r="B907" s="2"/>
    </row>
    <row r="917" spans="2:2">
      <c r="B917" s="2"/>
    </row>
    <row r="918" spans="2:2">
      <c r="B918" s="2"/>
    </row>
    <row r="923" spans="2:2">
      <c r="B923" s="2"/>
    </row>
    <row r="924" spans="2:2">
      <c r="B924" s="2"/>
    </row>
    <row r="927" spans="2:2">
      <c r="B927" s="2"/>
    </row>
    <row r="928" spans="2:2">
      <c r="B928" s="2"/>
    </row>
    <row r="929" spans="2:2">
      <c r="B929" s="2"/>
    </row>
    <row r="941" spans="2:2">
      <c r="B941" s="2"/>
    </row>
    <row r="942" spans="2:2">
      <c r="B942" s="2"/>
    </row>
    <row r="946" spans="2:2">
      <c r="B946" s="2"/>
    </row>
    <row r="951" spans="2:2">
      <c r="B951" s="2"/>
    </row>
    <row r="952" spans="2:2">
      <c r="B952" s="2"/>
    </row>
    <row r="953" spans="2:2">
      <c r="B953" s="2"/>
    </row>
    <row r="954" spans="2:2">
      <c r="B954" s="2"/>
    </row>
    <row r="961" spans="2:2">
      <c r="B961" s="2"/>
    </row>
    <row r="964" spans="2:2">
      <c r="B964" s="2"/>
    </row>
    <row r="967" spans="2:2">
      <c r="B967" s="2"/>
    </row>
    <row r="968" spans="2:2">
      <c r="B968" s="2"/>
    </row>
    <row r="973" spans="2:2">
      <c r="B973" s="2"/>
    </row>
    <row r="974" spans="2:2">
      <c r="B974" s="2"/>
    </row>
    <row r="975" spans="2:2">
      <c r="B975" s="2"/>
    </row>
    <row r="976" spans="2:2">
      <c r="B976" s="2"/>
    </row>
    <row r="985" spans="2:2">
      <c r="B985" s="2"/>
    </row>
    <row r="986" spans="2:2">
      <c r="B986" s="2"/>
    </row>
    <row r="990" spans="2:2">
      <c r="B990" s="2"/>
    </row>
    <row r="991" spans="2:2">
      <c r="B991" s="2"/>
    </row>
    <row r="994" spans="2:2">
      <c r="B994" s="2"/>
    </row>
    <row r="1000" spans="2:2">
      <c r="B1000" s="2"/>
    </row>
    <row r="1004" spans="2:2">
      <c r="B1004" s="2"/>
    </row>
    <row r="1005" spans="2:2">
      <c r="B1005" s="2"/>
    </row>
    <row r="1008" spans="2:2">
      <c r="B1008" s="2"/>
    </row>
    <row r="1009" spans="2:2">
      <c r="B1009" s="2"/>
    </row>
    <row r="1013" spans="2:2">
      <c r="B1013" s="2"/>
    </row>
    <row r="1017" spans="2:2">
      <c r="B1017" s="2"/>
    </row>
    <row r="1018" spans="2:2">
      <c r="B1018" s="2"/>
    </row>
    <row r="1022" spans="2:2">
      <c r="B1022" s="2"/>
    </row>
    <row r="1025" spans="2:2">
      <c r="B1025" s="2"/>
    </row>
    <row r="1026" spans="2:2">
      <c r="B1026" s="2"/>
    </row>
    <row r="1030" spans="2:2">
      <c r="B1030" s="2"/>
    </row>
    <row r="1036" spans="2:2">
      <c r="B1036" s="2"/>
    </row>
    <row r="1043" spans="2:2">
      <c r="B1043" s="2"/>
    </row>
    <row r="1044" spans="2:2">
      <c r="B1044" s="2"/>
    </row>
    <row r="1045" spans="2:2">
      <c r="B1045" s="2"/>
    </row>
    <row r="1051" spans="2:2">
      <c r="B1051" s="2"/>
    </row>
    <row r="1052" spans="2:2">
      <c r="B1052" s="2"/>
    </row>
    <row r="1056" spans="2:2">
      <c r="B1056" s="2"/>
    </row>
    <row r="1059" spans="2:2">
      <c r="B1059" s="2"/>
    </row>
    <row r="1060" spans="2:2">
      <c r="B1060" s="2"/>
    </row>
    <row r="1067" spans="2:2">
      <c r="B1067" s="2"/>
    </row>
    <row r="1068" spans="2:2">
      <c r="B1068" s="2"/>
    </row>
    <row r="1073" spans="2:2">
      <c r="B1073" s="2"/>
    </row>
    <row r="1081" spans="2:2">
      <c r="B1081" s="2"/>
    </row>
    <row r="1082" spans="2:2">
      <c r="B1082" s="2"/>
    </row>
    <row r="1088" spans="2:2">
      <c r="B1088" s="2"/>
    </row>
    <row r="1094" spans="2:2">
      <c r="B1094" s="2"/>
    </row>
    <row r="1095" spans="2:2">
      <c r="B1095" s="2"/>
    </row>
    <row r="1098" spans="2:2">
      <c r="B1098" s="2"/>
    </row>
    <row r="1099" spans="2:2">
      <c r="B1099" s="2"/>
    </row>
    <row r="1100" spans="2:2">
      <c r="B1100" s="2"/>
    </row>
    <row r="1108" spans="2:2">
      <c r="B1108" s="2"/>
    </row>
    <row r="1109" spans="2:2">
      <c r="B1109" s="2"/>
    </row>
    <row r="1110" spans="2:2">
      <c r="B1110" s="2"/>
    </row>
    <row r="1115" spans="2:2">
      <c r="B1115" s="2"/>
    </row>
    <row r="1118" spans="2:2">
      <c r="B1118" s="2"/>
    </row>
    <row r="1127" spans="2:2">
      <c r="B1127" s="2"/>
    </row>
    <row r="1130" spans="2:2">
      <c r="B1130" s="2"/>
    </row>
    <row r="1131" spans="2:2">
      <c r="B1131" s="2"/>
    </row>
    <row r="1143" spans="2:2">
      <c r="B1143" s="2"/>
    </row>
    <row r="1146" spans="2:2">
      <c r="B1146" s="2"/>
    </row>
    <row r="1156" spans="2:2">
      <c r="B1156" s="2"/>
    </row>
    <row r="1157" spans="2:2">
      <c r="B1157" s="2"/>
    </row>
    <row r="1158" spans="2:2">
      <c r="B1158" s="2"/>
    </row>
    <row r="1170" spans="2:2">
      <c r="B1170" s="2"/>
    </row>
    <row r="1171" spans="2:2">
      <c r="B1171" s="2"/>
    </row>
    <row r="1178" spans="2:2">
      <c r="B1178" s="2"/>
    </row>
    <row r="1181" spans="2:2">
      <c r="B1181" s="2"/>
    </row>
    <row r="1182" spans="2:2">
      <c r="B1182" s="2"/>
    </row>
    <row r="1183" spans="2:2">
      <c r="B1183" s="2"/>
    </row>
    <row r="1184" spans="2:2">
      <c r="B1184" s="2"/>
    </row>
    <row r="1191" spans="2:2">
      <c r="B1191" s="2"/>
    </row>
    <row r="1195" spans="2:2">
      <c r="B1195" s="2"/>
    </row>
    <row r="1198" spans="2:2">
      <c r="B1198" s="2"/>
    </row>
    <row r="1203" spans="2:2">
      <c r="B1203" s="2"/>
    </row>
    <row r="1204" spans="2:2">
      <c r="B1204" s="2"/>
    </row>
    <row r="1216" spans="2:2">
      <c r="B1216" s="2"/>
    </row>
    <row r="1217" spans="2:2">
      <c r="B1217" s="2"/>
    </row>
    <row r="1218" spans="2:2">
      <c r="B1218" s="2"/>
    </row>
    <row r="1219" spans="2:2">
      <c r="B1219" s="2"/>
    </row>
    <row r="1228" spans="2:2">
      <c r="B1228" s="2"/>
    </row>
    <row r="1229" spans="2:2">
      <c r="B1229" s="2"/>
    </row>
    <row r="1234" spans="2:2">
      <c r="B1234" s="2"/>
    </row>
    <row r="1235" spans="2:2">
      <c r="B1235" s="2"/>
    </row>
    <row r="1236" spans="2:2">
      <c r="B1236" s="2"/>
    </row>
    <row r="1241" spans="2:2">
      <c r="B1241" s="2"/>
    </row>
    <row r="1242" spans="2:2">
      <c r="B1242" s="2"/>
    </row>
    <row r="1247" spans="2:2">
      <c r="B1247" s="2"/>
    </row>
    <row r="1248" spans="2:2">
      <c r="B1248" s="2"/>
    </row>
    <row r="1249" spans="2:2">
      <c r="B1249" s="2"/>
    </row>
    <row r="1254" spans="2:2">
      <c r="B1254" s="2"/>
    </row>
    <row r="1255" spans="2:2">
      <c r="B1255" s="2"/>
    </row>
    <row r="1260" spans="2:2">
      <c r="B1260" s="2"/>
    </row>
    <row r="1261" spans="2:2">
      <c r="B1261" s="2"/>
    </row>
    <row r="1266" spans="2:2">
      <c r="B1266" s="2"/>
    </row>
    <row r="1267" spans="2:2">
      <c r="B1267" s="2"/>
    </row>
    <row r="1268" spans="2:2">
      <c r="B1268" s="2"/>
    </row>
    <row r="1275" spans="2:2">
      <c r="B1275" s="2"/>
    </row>
    <row r="1276" spans="2:2">
      <c r="B1276" s="2"/>
    </row>
    <row r="1277" spans="2:2">
      <c r="B1277" s="2"/>
    </row>
    <row r="1278" spans="2:2">
      <c r="B1278" s="2"/>
    </row>
    <row r="1286" spans="2:2">
      <c r="B1286" s="2"/>
    </row>
    <row r="1294" spans="2:2">
      <c r="B1294" s="2"/>
    </row>
    <row r="1295" spans="2:2">
      <c r="B1295" s="2"/>
    </row>
    <row r="1296" spans="2:2">
      <c r="B1296" s="2"/>
    </row>
    <row r="1301" spans="2:2">
      <c r="B1301" s="2"/>
    </row>
    <row r="1302" spans="2:2">
      <c r="B1302" s="2"/>
    </row>
    <row r="1303" spans="2:2">
      <c r="B1303" s="2"/>
    </row>
    <row r="1304" spans="2:2">
      <c r="B1304" s="2"/>
    </row>
    <row r="1314" spans="2:2">
      <c r="B1314" s="2"/>
    </row>
    <row r="1315" spans="2:2">
      <c r="B1315" s="2"/>
    </row>
    <row r="1320" spans="2:2">
      <c r="B1320" s="2"/>
    </row>
    <row r="1321" spans="2:2">
      <c r="B1321" s="2"/>
    </row>
    <row r="1324" spans="2:2">
      <c r="B1324" s="2"/>
    </row>
    <row r="1325" spans="2:2">
      <c r="B1325" s="2"/>
    </row>
    <row r="1330" spans="2:2">
      <c r="B1330" s="2"/>
    </row>
    <row r="1331" spans="2:2">
      <c r="B1331" s="2"/>
    </row>
    <row r="1332" spans="2:2">
      <c r="B1332" s="2"/>
    </row>
    <row r="1333" spans="2:2">
      <c r="B1333" s="2"/>
    </row>
    <row r="1340" spans="2:2">
      <c r="B1340" s="2"/>
    </row>
    <row r="1341" spans="2:2">
      <c r="B1341" s="2"/>
    </row>
    <row r="1342" spans="2:2">
      <c r="B1342" s="2"/>
    </row>
    <row r="1343" spans="2:2">
      <c r="B1343" s="2"/>
    </row>
    <row r="1351" spans="2:2">
      <c r="B1351" s="2"/>
    </row>
    <row r="1352" spans="2:2">
      <c r="B1352" s="2"/>
    </row>
    <row r="1353" spans="2:2">
      <c r="B1353" s="2"/>
    </row>
    <row r="1354" spans="2:2">
      <c r="B1354" s="2"/>
    </row>
    <row r="1362" spans="2:2">
      <c r="B1362" s="2"/>
    </row>
    <row r="1363" spans="2:2">
      <c r="B1363" s="2"/>
    </row>
    <row r="1367" spans="2:2">
      <c r="B1367" s="2"/>
    </row>
    <row r="1374" spans="2:2">
      <c r="B1374" s="2"/>
    </row>
    <row r="1375" spans="2:2">
      <c r="B1375" s="2"/>
    </row>
    <row r="1376" spans="2:2">
      <c r="B1376" s="2"/>
    </row>
    <row r="1377" spans="2:2">
      <c r="B1377" s="2"/>
    </row>
    <row r="1386" spans="2:2">
      <c r="B1386" s="2"/>
    </row>
    <row r="1387" spans="2:2">
      <c r="B1387" s="2"/>
    </row>
    <row r="1388" spans="2:2">
      <c r="B1388" s="2"/>
    </row>
    <row r="1393" spans="2:2">
      <c r="B1393" s="2"/>
    </row>
    <row r="1394" spans="2:2">
      <c r="B1394" s="2"/>
    </row>
    <row r="1395" spans="2:2">
      <c r="B1395" s="2"/>
    </row>
    <row r="1396" spans="2:2">
      <c r="B1396" s="2"/>
    </row>
    <row r="1405" spans="2:2">
      <c r="B1405" s="2"/>
    </row>
    <row r="1406" spans="2:2">
      <c r="B1406" s="2"/>
    </row>
    <row r="1407" spans="2:2">
      <c r="B1407" s="2"/>
    </row>
    <row r="1408" spans="2:2">
      <c r="B1408" s="2"/>
    </row>
    <row r="1414" spans="2:2">
      <c r="B1414" s="2"/>
    </row>
    <row r="1415" spans="2:2">
      <c r="B1415" s="2"/>
    </row>
    <row r="1416" spans="2:2">
      <c r="B1416" s="2"/>
    </row>
    <row r="1421" spans="2:2">
      <c r="B1421" s="2"/>
    </row>
    <row r="1427" spans="2:2">
      <c r="B1427" s="2"/>
    </row>
    <row r="1433" spans="2:2">
      <c r="B1433" s="2"/>
    </row>
    <row r="1434" spans="2:2">
      <c r="B1434" s="2"/>
    </row>
    <row r="1441" spans="2:2">
      <c r="B1441" s="2"/>
    </row>
    <row r="1445" spans="2:2">
      <c r="B1445" s="2"/>
    </row>
    <row r="1446" spans="2:2">
      <c r="B1446" s="2"/>
    </row>
    <row r="1447" spans="2:2">
      <c r="B1447" s="2"/>
    </row>
    <row r="1452" spans="2:2">
      <c r="B1452" s="2"/>
    </row>
    <row r="1453" spans="2:2">
      <c r="B1453" s="2"/>
    </row>
    <row r="1454" spans="2:2">
      <c r="B1454" s="2"/>
    </row>
    <row r="1455" spans="2:2">
      <c r="B1455" s="2"/>
    </row>
    <row r="1463" spans="2:2">
      <c r="B1463" s="2"/>
    </row>
    <row r="1464" spans="2:2">
      <c r="B1464" s="2"/>
    </row>
    <row r="1468" spans="2:2">
      <c r="B1468" s="2"/>
    </row>
    <row r="1469" spans="2:2">
      <c r="B1469" s="2"/>
    </row>
    <row r="1475" spans="2:2">
      <c r="B1475" s="2"/>
    </row>
    <row r="1476" spans="2:2">
      <c r="B1476" s="2"/>
    </row>
    <row r="1477" spans="2:2">
      <c r="B1477" s="2"/>
    </row>
    <row r="1478" spans="2:2">
      <c r="B1478" s="2"/>
    </row>
    <row r="1486" spans="2:2">
      <c r="B1486" s="2"/>
    </row>
    <row r="1487" spans="2:2">
      <c r="B1487" s="2"/>
    </row>
    <row r="1491" spans="2:2">
      <c r="B1491" s="2"/>
    </row>
    <row r="1495" spans="2:2">
      <c r="B1495" s="2"/>
    </row>
    <row r="1496" spans="2:2">
      <c r="B1496" s="2"/>
    </row>
    <row r="1500" spans="2:2">
      <c r="B1500" s="2"/>
    </row>
    <row r="1501" spans="2:2">
      <c r="B1501" s="2"/>
    </row>
    <row r="1502" spans="2:2">
      <c r="B1502" s="2"/>
    </row>
    <row r="1507" spans="2:2">
      <c r="B1507" s="2"/>
    </row>
    <row r="1509" spans="2:2">
      <c r="B1509" s="2"/>
    </row>
    <row r="1510" spans="2:2">
      <c r="B1510" s="2"/>
    </row>
    <row r="1515" spans="2:2">
      <c r="B1515" s="2"/>
    </row>
    <row r="1516" spans="2:2">
      <c r="B1516" s="2"/>
    </row>
    <row r="1520" spans="2:2">
      <c r="B1520" s="2"/>
    </row>
    <row r="1521" spans="2:2">
      <c r="B1521" s="2"/>
    </row>
    <row r="1525" spans="2:2">
      <c r="B1525" s="2"/>
    </row>
    <row r="1526" spans="2:2">
      <c r="B1526" s="2"/>
    </row>
    <row r="1527" spans="2:2">
      <c r="B1527" s="2"/>
    </row>
    <row r="1528" spans="2:2">
      <c r="B1528" s="2"/>
    </row>
    <row r="1537" spans="2:2">
      <c r="B1537" s="2"/>
    </row>
    <row r="1538" spans="2:2">
      <c r="B1538" s="2"/>
    </row>
    <row r="1542" spans="2:2">
      <c r="B1542" s="2"/>
    </row>
    <row r="1543" spans="2:2">
      <c r="B1543" s="2"/>
    </row>
    <row r="1544" spans="2:2">
      <c r="B1544" s="2"/>
    </row>
    <row r="1545" spans="2:2">
      <c r="B1545" s="2"/>
    </row>
    <row r="1555" spans="2:2">
      <c r="B1555" s="2"/>
    </row>
    <row r="1556" spans="2:2">
      <c r="B1556" s="2"/>
    </row>
    <row r="1560" spans="2:2">
      <c r="B1560" s="2"/>
    </row>
    <row r="1561" spans="2:2">
      <c r="B1561" s="2"/>
    </row>
    <row r="1562" spans="2:2">
      <c r="B1562" s="2"/>
    </row>
    <row r="1566" spans="2:2">
      <c r="B1566" s="2"/>
    </row>
    <row r="1567" spans="2:2">
      <c r="B1567" s="2"/>
    </row>
    <row r="1571" spans="2:2">
      <c r="B1571" s="2"/>
    </row>
    <row r="1574" spans="2:2">
      <c r="B1574" s="2"/>
    </row>
    <row r="1575" spans="2:2">
      <c r="B1575" s="2"/>
    </row>
    <row r="1576" spans="2:2">
      <c r="B1576" s="2"/>
    </row>
    <row r="1584" spans="2:2">
      <c r="B1584" s="2"/>
    </row>
    <row r="1585" spans="2:2">
      <c r="B1585" s="2"/>
    </row>
    <row r="1586" spans="2:2">
      <c r="B1586" s="2"/>
    </row>
    <row r="1596" spans="2:2">
      <c r="B1596" s="2"/>
    </row>
    <row r="1597" spans="2:2">
      <c r="B1597" s="2"/>
    </row>
    <row r="1598" spans="2:2">
      <c r="B1598" s="2"/>
    </row>
    <row r="1603" spans="2:2">
      <c r="B1603" s="2"/>
    </row>
    <row r="1604" spans="2:2">
      <c r="B1604" s="2"/>
    </row>
    <row r="1605" spans="2:2">
      <c r="B1605" s="2"/>
    </row>
    <row r="1606" spans="2:2">
      <c r="B1606" s="2"/>
    </row>
    <row r="1613" spans="2:2">
      <c r="B1613" s="2"/>
    </row>
    <row r="1616" spans="2:2">
      <c r="B1616" s="2"/>
    </row>
    <row r="1617" spans="2:2">
      <c r="B1617" s="2"/>
    </row>
    <row r="1618" spans="2:2">
      <c r="B1618" s="2"/>
    </row>
    <row r="1619" spans="2:2">
      <c r="B1619" s="2"/>
    </row>
    <row r="1627" spans="2:2">
      <c r="B1627" s="2"/>
    </row>
    <row r="1628" spans="2:2">
      <c r="B1628" s="2"/>
    </row>
    <row r="1629" spans="2:2">
      <c r="B1629" s="2"/>
    </row>
    <row r="1632" spans="2:2">
      <c r="B1632" s="2"/>
    </row>
    <row r="1633" ht="12.75" customHeight="1"/>
    <row r="1635" ht="12.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Περιοχές με ονόματα</vt:lpstr>
      </vt:variant>
      <vt:variant>
        <vt:i4>1</vt:i4>
      </vt:variant>
    </vt:vector>
  </HeadingPairs>
  <TitlesOfParts>
    <vt:vector size="6" baseType="lpstr">
      <vt:lpstr>ΙΣΟΛΟΓ.</vt:lpstr>
      <vt:lpstr>ΕΚΜΕΤ</vt:lpstr>
      <vt:lpstr>ΙΣΟΖΥΓΙΟ</vt:lpstr>
      <vt:lpstr>ΜΕΡΙΣΜΟΣ</vt:lpstr>
      <vt:lpstr>ΑΠΟΛΟΓΙΣΜΟΣ ΔΑΠΑΝΩΝ</vt:lpstr>
      <vt:lpstr>ΙΣΟΛΟΓ.!Print_Area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cp:lastModifiedBy>
  <cp:lastPrinted>2017-12-05T19:24:20Z</cp:lastPrinted>
  <dcterms:created xsi:type="dcterms:W3CDTF">1997-01-24T12:53:32Z</dcterms:created>
  <dcterms:modified xsi:type="dcterms:W3CDTF">2019-01-30T13:01:42Z</dcterms:modified>
</cp:coreProperties>
</file>